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ggarash\Downloads\"/>
    </mc:Choice>
  </mc:AlternateContent>
  <xr:revisionPtr revIDLastSave="0" documentId="13_ncr:1_{3276A488-D20C-455E-8B01-E281A91B8731}" xr6:coauthVersionLast="47" xr6:coauthVersionMax="47" xr10:uidLastSave="{00000000-0000-0000-0000-000000000000}"/>
  <bookViews>
    <workbookView xWindow="-110" yWindow="-110" windowWidth="19420" windowHeight="10420" tabRatio="859" xr2:uid="{749A0A84-28F2-4414-9E97-1326E136204A}"/>
  </bookViews>
  <sheets>
    <sheet name="Contents" sheetId="23" r:id="rId1"/>
    <sheet name="EUT-Overview" sheetId="24" r:id="rId2"/>
    <sheet name="Description" sheetId="25" r:id="rId3"/>
    <sheet name="Reconciliation" sheetId="26" r:id="rId4"/>
    <sheet name="G - 0" sheetId="22" r:id="rId5"/>
    <sheet name="G - 1.1" sheetId="20" r:id="rId6"/>
    <sheet name="G - 1.2" sheetId="18" r:id="rId7"/>
    <sheet name="G - 2.1" sheetId="10" r:id="rId8"/>
    <sheet name="G - 2.2" sheetId="11" r:id="rId9"/>
    <sheet name="G - 3.1" sheetId="21" r:id="rId10"/>
    <sheet name="G - 3.2" sheetId="19" r:id="rId11"/>
    <sheet name="G - 4.1" sheetId="16" r:id="rId12"/>
    <sheet name="G - 4.2" sheetId="17" r:id="rId13"/>
    <sheet name="G - 5.1" sheetId="12" r:id="rId14"/>
    <sheet name="G - 5.2" sheetId="13" r:id="rId15"/>
    <sheet name="G - 5.3" sheetId="14" r:id="rId16"/>
    <sheet name="G - 5.4" sheetId="15" r:id="rId17"/>
    <sheet name="N - 0" sheetId="29" r:id="rId18"/>
    <sheet name="N - 1" sheetId="1" r:id="rId19"/>
    <sheet name="N - 2.1" sheetId="2" r:id="rId20"/>
    <sheet name="N - 2.2" sheetId="3" r:id="rId21"/>
    <sheet name="N - 3.1" sheetId="4" r:id="rId22"/>
    <sheet name="N - 3.2" sheetId="5" r:id="rId23"/>
    <sheet name="N - 4.1" sheetId="7" r:id="rId24"/>
    <sheet name="N - 4.2" sheetId="6" r:id="rId25"/>
    <sheet name="N - 5.1" sheetId="8" r:id="rId26"/>
    <sheet name="N - 5.2" sheetId="9" r:id="rId27"/>
    <sheet name="Business Strategy" sheetId="27" r:id="rId28"/>
    <sheet name="Disclaimers" sheetId="28" r:id="rId29"/>
  </sheets>
  <definedNames>
    <definedName name="ASOF_DATE">#REF!</definedName>
    <definedName name="Precision">#REF!</definedName>
    <definedName name="_xlnm.Print_Area" localSheetId="27">'Business Strategy'!$B$1:$B$18</definedName>
    <definedName name="_xlnm.Print_Area" localSheetId="0">Contents!$A$1:$B$35</definedName>
    <definedName name="_xlnm.Print_Area" localSheetId="2">Description!$A$1:$E$19</definedName>
    <definedName name="_xlnm.Print_Area" localSheetId="28">Disclaimers!$B$1:$B$15</definedName>
    <definedName name="_xlnm.Print_Area" localSheetId="1">'EUT-Overview'!$A$1:$A$33</definedName>
    <definedName name="_xlnm.Print_Area" localSheetId="4">'G - 0'!$A$1:$I$26</definedName>
    <definedName name="_xlnm.Print_Area" localSheetId="5">'G - 1.1'!$A$2:$AI$77</definedName>
    <definedName name="_xlnm.Print_Area" localSheetId="6">'G - 1.2'!$B$1:$AH$78</definedName>
    <definedName name="_xlnm.Print_Area" localSheetId="7">'G - 2.1'!$A$1:$AE$42</definedName>
    <definedName name="_xlnm.Print_Area" localSheetId="8">'G - 2.2'!$B$1:$AE$42</definedName>
    <definedName name="_xlnm.Print_Area" localSheetId="9">'G - 3.1'!$B$1:$AH$50</definedName>
    <definedName name="_xlnm.Print_Area" localSheetId="10">'G - 3.2'!$B$1:$AH$50</definedName>
    <definedName name="_xlnm.Print_Area" localSheetId="11">'G - 4.1'!$B$1:$AH$51</definedName>
    <definedName name="_xlnm.Print_Area" localSheetId="12">'G - 4.2'!$B$1:$AH$51</definedName>
    <definedName name="_xlnm.Print_Area" localSheetId="13">'G - 5.1'!$B$1:$AG$22</definedName>
    <definedName name="_xlnm.Print_Area" localSheetId="14">'G - 5.2'!$B$1:$AG$18</definedName>
    <definedName name="_xlnm.Print_Area" localSheetId="15">'G - 5.3'!$B$1:$AG$17</definedName>
    <definedName name="_xlnm.Print_Area" localSheetId="16">'G - 5.4'!$A$1:$AG$17</definedName>
    <definedName name="_xlnm.Print_Area" localSheetId="17">'N - 0'!$1:$10</definedName>
    <definedName name="_xlnm.Print_Area" localSheetId="18">'N - 1'!$A$1:$F$11</definedName>
    <definedName name="_xlnm.Print_Area" localSheetId="19">'N - 2.1'!$A$1:$I$21</definedName>
    <definedName name="_xlnm.Print_Area" localSheetId="20">'N - 2.2'!$1:$21</definedName>
    <definedName name="_xlnm.Print_Area" localSheetId="21">'N - 3.1'!$A$1:$I$22</definedName>
    <definedName name="_xlnm.Print_Area" localSheetId="22">'N - 3.2'!$A$1:$I$22</definedName>
    <definedName name="_xlnm.Print_Area" localSheetId="23">'N - 4.1'!$A$1:$O$23</definedName>
    <definedName name="_xlnm.Print_Area" localSheetId="24">'N - 4.2'!$A$1:$I$22</definedName>
    <definedName name="_xlnm.Print_Area" localSheetId="25">'N - 5.1'!$A$1:$G$21</definedName>
    <definedName name="_xlnm.Print_Area" localSheetId="3">Reconciliation!$A$1:$J$40</definedName>
    <definedName name="Un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21" l="1"/>
  <c r="K40" i="21"/>
  <c r="J40" i="21"/>
  <c r="I40" i="21"/>
  <c r="H40" i="21"/>
  <c r="G40" i="21"/>
  <c r="F40" i="21"/>
  <c r="E40" i="21"/>
  <c r="D40" i="21"/>
  <c r="L31" i="21"/>
  <c r="K31" i="21"/>
  <c r="J31" i="21"/>
  <c r="I31" i="21"/>
  <c r="H31" i="21"/>
  <c r="G31" i="21"/>
  <c r="F31" i="21"/>
  <c r="E31" i="21"/>
  <c r="D31" i="21"/>
  <c r="L27" i="21"/>
  <c r="K27" i="21"/>
  <c r="J27" i="21"/>
  <c r="I27" i="21"/>
  <c r="H27" i="21"/>
  <c r="G27" i="21"/>
  <c r="F27" i="21"/>
  <c r="E27" i="21"/>
  <c r="D27" i="21"/>
  <c r="L23" i="21"/>
  <c r="K23" i="21"/>
  <c r="J23" i="21"/>
  <c r="I23" i="21"/>
  <c r="H23" i="21"/>
  <c r="G23" i="21"/>
  <c r="F23" i="21"/>
  <c r="E23" i="21"/>
  <c r="D23" i="21"/>
  <c r="L19" i="21"/>
  <c r="K19" i="21"/>
  <c r="J19" i="21"/>
  <c r="I19" i="21"/>
  <c r="H19" i="21"/>
  <c r="G19" i="21"/>
  <c r="F19" i="21"/>
  <c r="E19" i="21"/>
  <c r="D19" i="21"/>
  <c r="L17" i="21"/>
  <c r="K17" i="21"/>
  <c r="J17" i="21"/>
  <c r="I17" i="21"/>
  <c r="H17" i="21"/>
  <c r="G17" i="21"/>
  <c r="F17" i="21"/>
  <c r="E17" i="21"/>
  <c r="D17" i="21"/>
  <c r="L14" i="21"/>
  <c r="K14" i="21"/>
  <c r="J14" i="21"/>
  <c r="I14" i="21"/>
  <c r="H14" i="21"/>
  <c r="G14" i="21"/>
  <c r="F14" i="21"/>
  <c r="E14" i="21"/>
  <c r="D14" i="21"/>
  <c r="AH65" i="20"/>
  <c r="AG65" i="20"/>
  <c r="AF65" i="20"/>
  <c r="AE65" i="20"/>
  <c r="AD65" i="20"/>
  <c r="D59" i="20"/>
  <c r="D50" i="20"/>
  <c r="D43" i="20" s="1"/>
  <c r="D42" i="20" s="1"/>
  <c r="D44" i="20"/>
  <c r="AH42" i="20"/>
  <c r="AG42" i="20"/>
  <c r="AF42" i="20"/>
  <c r="AE42" i="20"/>
  <c r="AD42" i="20"/>
  <c r="AH41" i="20"/>
  <c r="AG41" i="20"/>
  <c r="AF41" i="20"/>
  <c r="AE41" i="20"/>
  <c r="AD41" i="20"/>
  <c r="AH40" i="20"/>
  <c r="AG40" i="21" s="1"/>
  <c r="AG40" i="20"/>
  <c r="AF40" i="21" s="1"/>
  <c r="AF40" i="20"/>
  <c r="AE40" i="21" s="1"/>
  <c r="AE40" i="20"/>
  <c r="AD40" i="21" s="1"/>
  <c r="AD40" i="20"/>
  <c r="AC40" i="21" s="1"/>
  <c r="AH39" i="20"/>
  <c r="AG39" i="20"/>
  <c r="AF39" i="20"/>
  <c r="AE39" i="20"/>
  <c r="AD39" i="20"/>
  <c r="M38" i="20"/>
  <c r="L38" i="20"/>
  <c r="K38" i="20"/>
  <c r="J38" i="20"/>
  <c r="I38" i="20"/>
  <c r="H38" i="20"/>
  <c r="G38" i="20"/>
  <c r="F38" i="20"/>
  <c r="E38" i="20"/>
  <c r="AD38" i="20" s="1"/>
  <c r="D38" i="20"/>
  <c r="AH37" i="20"/>
  <c r="AG37" i="20"/>
  <c r="AF37" i="20"/>
  <c r="AE37" i="20"/>
  <c r="AD37" i="20"/>
  <c r="AH36" i="20"/>
  <c r="AG36" i="20"/>
  <c r="AF36" i="20"/>
  <c r="AE36" i="20"/>
  <c r="AD36" i="20"/>
  <c r="AH35" i="20"/>
  <c r="AG35" i="20"/>
  <c r="AF35" i="20"/>
  <c r="AE35" i="20"/>
  <c r="E35" i="20"/>
  <c r="AD35" i="20" s="1"/>
  <c r="AC35" i="21" s="1"/>
  <c r="AH34" i="20"/>
  <c r="AG34" i="20"/>
  <c r="AF34" i="20"/>
  <c r="AE34" i="20"/>
  <c r="D34" i="20"/>
  <c r="AH33" i="20"/>
  <c r="AG33" i="20"/>
  <c r="AE33" i="20"/>
  <c r="AD33" i="20"/>
  <c r="AH32" i="20"/>
  <c r="AG32" i="20"/>
  <c r="AF32" i="20"/>
  <c r="AE32" i="20"/>
  <c r="AD32" i="20"/>
  <c r="AH31" i="20"/>
  <c r="AG31" i="21" s="1"/>
  <c r="AG31" i="20"/>
  <c r="AF31" i="21" s="1"/>
  <c r="AF31" i="20"/>
  <c r="AE31" i="20"/>
  <c r="AD31" i="21" s="1"/>
  <c r="AD31" i="20"/>
  <c r="AC31" i="21" s="1"/>
  <c r="M30" i="20"/>
  <c r="L30" i="20"/>
  <c r="K30" i="20"/>
  <c r="J30" i="20"/>
  <c r="I30" i="20"/>
  <c r="H30" i="20"/>
  <c r="G30" i="20"/>
  <c r="F30" i="21" s="1"/>
  <c r="F30" i="20"/>
  <c r="E30" i="21" s="1"/>
  <c r="E30" i="20"/>
  <c r="D30" i="20"/>
  <c r="AH29" i="20"/>
  <c r="AG29" i="20"/>
  <c r="AE29" i="20"/>
  <c r="AD29" i="20"/>
  <c r="AH28" i="20"/>
  <c r="AG28" i="20"/>
  <c r="AF28" i="20"/>
  <c r="AE28" i="20"/>
  <c r="AD28" i="20"/>
  <c r="AH27" i="20"/>
  <c r="AG27" i="21" s="1"/>
  <c r="AG27" i="20"/>
  <c r="AF27" i="21" s="1"/>
  <c r="AF27" i="20"/>
  <c r="AE27" i="21" s="1"/>
  <c r="AE27" i="20"/>
  <c r="AD27" i="21" s="1"/>
  <c r="AD27" i="20"/>
  <c r="AC27" i="21" s="1"/>
  <c r="M26" i="20"/>
  <c r="L26" i="21" s="1"/>
  <c r="L26" i="20"/>
  <c r="K26" i="20"/>
  <c r="J26" i="21" s="1"/>
  <c r="J26" i="20"/>
  <c r="I26" i="21" s="1"/>
  <c r="I26" i="20"/>
  <c r="H26" i="21" s="1"/>
  <c r="H26" i="20"/>
  <c r="G26" i="20"/>
  <c r="AF26" i="20" s="1"/>
  <c r="AE26" i="21" s="1"/>
  <c r="F26" i="20"/>
  <c r="AE26" i="20" s="1"/>
  <c r="AD26" i="21" s="1"/>
  <c r="E26" i="20"/>
  <c r="D26" i="21" s="1"/>
  <c r="D26" i="20"/>
  <c r="AH25" i="20"/>
  <c r="AG25" i="20"/>
  <c r="AF25" i="20"/>
  <c r="AE25" i="20"/>
  <c r="AD25" i="20"/>
  <c r="AH24" i="20"/>
  <c r="AG24" i="20"/>
  <c r="AF24" i="20"/>
  <c r="AE24" i="20"/>
  <c r="AD24" i="20"/>
  <c r="AH23" i="20"/>
  <c r="AG23" i="21" s="1"/>
  <c r="AG23" i="20"/>
  <c r="AF23" i="21" s="1"/>
  <c r="AF23" i="20"/>
  <c r="AE23" i="21" s="1"/>
  <c r="AE23" i="20"/>
  <c r="AD23" i="21" s="1"/>
  <c r="AD23" i="20"/>
  <c r="AC23" i="21" s="1"/>
  <c r="M22" i="20"/>
  <c r="L22" i="20"/>
  <c r="K22" i="20"/>
  <c r="J22" i="20"/>
  <c r="I22" i="20"/>
  <c r="H22" i="20"/>
  <c r="G22" i="21" s="1"/>
  <c r="G22" i="20"/>
  <c r="F22" i="21" s="1"/>
  <c r="F22" i="20"/>
  <c r="E22" i="20"/>
  <c r="D22" i="20"/>
  <c r="AH21" i="20"/>
  <c r="AG21" i="20"/>
  <c r="AE21" i="20"/>
  <c r="AD21" i="20"/>
  <c r="AH20" i="20"/>
  <c r="AG20" i="20"/>
  <c r="AF20" i="20"/>
  <c r="AE20" i="20"/>
  <c r="AD20" i="20"/>
  <c r="AH19" i="20"/>
  <c r="AG19" i="21" s="1"/>
  <c r="AG19" i="20"/>
  <c r="AF19" i="21" s="1"/>
  <c r="AF19" i="20"/>
  <c r="AE19" i="21" s="1"/>
  <c r="AE19" i="20"/>
  <c r="AD19" i="21" s="1"/>
  <c r="AD19" i="20"/>
  <c r="AC19" i="21" s="1"/>
  <c r="AG18" i="20"/>
  <c r="M18" i="20"/>
  <c r="L18" i="21" s="1"/>
  <c r="L18" i="20"/>
  <c r="K18" i="21" s="1"/>
  <c r="K18" i="20"/>
  <c r="J18" i="21" s="1"/>
  <c r="J18" i="20"/>
  <c r="I18" i="20"/>
  <c r="AH18" i="20" s="1"/>
  <c r="AG18" i="21" s="1"/>
  <c r="F18" i="20"/>
  <c r="E18" i="21" s="1"/>
  <c r="E18" i="20"/>
  <c r="D18" i="21" s="1"/>
  <c r="D18" i="20"/>
  <c r="F18" i="21" s="1"/>
  <c r="AH17" i="20"/>
  <c r="AG17" i="21" s="1"/>
  <c r="AG17" i="20"/>
  <c r="AF17" i="21" s="1"/>
  <c r="AF17" i="20"/>
  <c r="AE17" i="21" s="1"/>
  <c r="AE17" i="20"/>
  <c r="AD17" i="21" s="1"/>
  <c r="AD17" i="20"/>
  <c r="AC17" i="21" s="1"/>
  <c r="AH16" i="20"/>
  <c r="AG16" i="20"/>
  <c r="AE16" i="20"/>
  <c r="AD16" i="20"/>
  <c r="AH15" i="20"/>
  <c r="AG15" i="20"/>
  <c r="AF15" i="20"/>
  <c r="AE15" i="20"/>
  <c r="AD15" i="20"/>
  <c r="AH14" i="20"/>
  <c r="AG14" i="21" s="1"/>
  <c r="AG14" i="20"/>
  <c r="AF14" i="21" s="1"/>
  <c r="AF14" i="20"/>
  <c r="AE14" i="21" s="1"/>
  <c r="AE14" i="20"/>
  <c r="AD14" i="21" s="1"/>
  <c r="AD14" i="20"/>
  <c r="AC14" i="21" s="1"/>
  <c r="M13" i="20"/>
  <c r="M12" i="20" s="1"/>
  <c r="L13" i="20"/>
  <c r="L12" i="20" s="1"/>
  <c r="K13" i="20"/>
  <c r="J13" i="20"/>
  <c r="I13" i="20"/>
  <c r="H13" i="20"/>
  <c r="G13" i="20"/>
  <c r="F13" i="20"/>
  <c r="E13" i="20"/>
  <c r="E12" i="20" s="1"/>
  <c r="D13" i="20"/>
  <c r="I12" i="20"/>
  <c r="AH38" i="20" l="1"/>
  <c r="M11" i="20"/>
  <c r="AH30" i="20"/>
  <c r="AG30" i="21" s="1"/>
  <c r="I13" i="21"/>
  <c r="K38" i="21"/>
  <c r="E13" i="21"/>
  <c r="G13" i="21"/>
  <c r="AE38" i="20"/>
  <c r="AD38" i="21" s="1"/>
  <c r="K22" i="21"/>
  <c r="F38" i="21"/>
  <c r="AE22" i="20"/>
  <c r="AD22" i="21" s="1"/>
  <c r="H13" i="21"/>
  <c r="AF18" i="21"/>
  <c r="D22" i="21"/>
  <c r="L22" i="21"/>
  <c r="K30" i="21"/>
  <c r="G38" i="21"/>
  <c r="H38" i="21"/>
  <c r="F12" i="20"/>
  <c r="F11" i="20" s="1"/>
  <c r="K13" i="21"/>
  <c r="J38" i="21"/>
  <c r="AC38" i="21"/>
  <c r="L30" i="21"/>
  <c r="AH22" i="20"/>
  <c r="AG22" i="21" s="1"/>
  <c r="AF30" i="20"/>
  <c r="H18" i="21"/>
  <c r="J13" i="21"/>
  <c r="AE18" i="20"/>
  <c r="AD18" i="21" s="1"/>
  <c r="AD22" i="20"/>
  <c r="AC22" i="21" s="1"/>
  <c r="G26" i="21"/>
  <c r="E34" i="20"/>
  <c r="D34" i="21" s="1"/>
  <c r="AF18" i="20"/>
  <c r="AE18" i="21" s="1"/>
  <c r="G30" i="21"/>
  <c r="D30" i="21"/>
  <c r="D13" i="21"/>
  <c r="L13" i="21"/>
  <c r="H30" i="21"/>
  <c r="E26" i="21"/>
  <c r="AE13" i="20"/>
  <c r="AD13" i="21" s="1"/>
  <c r="I30" i="21"/>
  <c r="H22" i="21"/>
  <c r="F13" i="21"/>
  <c r="AH13" i="20"/>
  <c r="AG13" i="21" s="1"/>
  <c r="AD18" i="20"/>
  <c r="AC18" i="21" s="1"/>
  <c r="E22" i="21"/>
  <c r="AG22" i="20"/>
  <c r="AF22" i="21" s="1"/>
  <c r="K26" i="21"/>
  <c r="J30" i="21"/>
  <c r="D38" i="21"/>
  <c r="J22" i="21"/>
  <c r="L11" i="20"/>
  <c r="G12" i="20"/>
  <c r="AF13" i="20"/>
  <c r="AE13" i="21" s="1"/>
  <c r="M58" i="20"/>
  <c r="D35" i="21"/>
  <c r="I38" i="21"/>
  <c r="AG38" i="21"/>
  <c r="H12" i="20"/>
  <c r="AG13" i="20"/>
  <c r="AF13" i="21" s="1"/>
  <c r="AD26" i="20"/>
  <c r="AC26" i="21" s="1"/>
  <c r="AG30" i="20"/>
  <c r="AF30" i="21" s="1"/>
  <c r="G18" i="21"/>
  <c r="I22" i="21"/>
  <c r="J12" i="20"/>
  <c r="L38" i="21"/>
  <c r="K12" i="20"/>
  <c r="AG26" i="20"/>
  <c r="AF26" i="21" s="1"/>
  <c r="AF38" i="20"/>
  <c r="AE38" i="21" s="1"/>
  <c r="F26" i="21"/>
  <c r="E38" i="21"/>
  <c r="I11" i="20"/>
  <c r="AD34" i="20"/>
  <c r="AC34" i="21" s="1"/>
  <c r="I18" i="21"/>
  <c r="D12" i="20"/>
  <c r="K12" i="21" s="1"/>
  <c r="AF22" i="20"/>
  <c r="AE22" i="21" s="1"/>
  <c r="AH26" i="20"/>
  <c r="AG26" i="21" s="1"/>
  <c r="AG38" i="20"/>
  <c r="AF38" i="21" s="1"/>
  <c r="AH12" i="20"/>
  <c r="AD13" i="20"/>
  <c r="AC13" i="21" s="1"/>
  <c r="AD30" i="20"/>
  <c r="AC30" i="21" s="1"/>
  <c r="AE30" i="20"/>
  <c r="AD30" i="21" s="1"/>
  <c r="E11" i="20" l="1"/>
  <c r="E58" i="20" s="1"/>
  <c r="E12" i="21"/>
  <c r="AG12" i="21"/>
  <c r="D11" i="20"/>
  <c r="K11" i="21" s="1"/>
  <c r="L12" i="21"/>
  <c r="D12" i="21"/>
  <c r="K11" i="20"/>
  <c r="J12" i="21"/>
  <c r="AE12" i="20"/>
  <c r="AD12" i="21" s="1"/>
  <c r="F12" i="21"/>
  <c r="AF12" i="20"/>
  <c r="AE12" i="21" s="1"/>
  <c r="G11" i="20"/>
  <c r="AF11" i="20" s="1"/>
  <c r="L58" i="20"/>
  <c r="H11" i="20"/>
  <c r="G12" i="21"/>
  <c r="AG12" i="20"/>
  <c r="AF12" i="21" s="1"/>
  <c r="F58" i="20"/>
  <c r="I12" i="21"/>
  <c r="J11" i="20"/>
  <c r="AD12" i="20"/>
  <c r="AC12" i="21" s="1"/>
  <c r="M63" i="20"/>
  <c r="E63" i="20"/>
  <c r="I58" i="20"/>
  <c r="AH11" i="20"/>
  <c r="H12" i="21"/>
  <c r="E11" i="21" l="1"/>
  <c r="H11" i="21"/>
  <c r="K58" i="20"/>
  <c r="J11" i="21"/>
  <c r="AE11" i="20"/>
  <c r="J58" i="20"/>
  <c r="I11" i="21"/>
  <c r="AD11" i="20"/>
  <c r="L63" i="20"/>
  <c r="G11" i="21"/>
  <c r="H58" i="20"/>
  <c r="AG11" i="20"/>
  <c r="F63" i="20"/>
  <c r="F11" i="21"/>
  <c r="G58" i="20"/>
  <c r="AE11" i="21"/>
  <c r="AF58" i="20"/>
  <c r="AH58" i="20"/>
  <c r="AG11" i="21"/>
  <c r="I63" i="20"/>
  <c r="D58" i="20"/>
  <c r="E42" i="21" s="1"/>
  <c r="D11" i="21"/>
  <c r="L11" i="21"/>
  <c r="K42" i="21" l="1"/>
  <c r="AC11" i="21"/>
  <c r="AD58" i="20"/>
  <c r="D63" i="20"/>
  <c r="D42" i="21"/>
  <c r="L42" i="21"/>
  <c r="I42" i="21"/>
  <c r="J63" i="20"/>
  <c r="AF11" i="21"/>
  <c r="AG58" i="20"/>
  <c r="AG42" i="21"/>
  <c r="AH63" i="20"/>
  <c r="H63" i="20"/>
  <c r="G42" i="21"/>
  <c r="G63" i="20"/>
  <c r="F42" i="21"/>
  <c r="H42" i="21"/>
  <c r="AD11" i="21"/>
  <c r="AE58" i="20"/>
  <c r="AF63" i="20"/>
  <c r="AE42" i="21"/>
  <c r="J42" i="21"/>
  <c r="K63" i="20"/>
  <c r="AH42" i="21" l="1"/>
  <c r="H7" i="22"/>
  <c r="I7" i="22"/>
  <c r="D7" i="22"/>
  <c r="G7" i="22" s="1"/>
  <c r="E7" i="22"/>
  <c r="AE63" i="20"/>
  <c r="AD42" i="21"/>
  <c r="AC42" i="21"/>
  <c r="AD63" i="20"/>
  <c r="AH27" i="21"/>
  <c r="AH14" i="21"/>
  <c r="AH35" i="21"/>
  <c r="AH22" i="21"/>
  <c r="AH17" i="21"/>
  <c r="AH31" i="21"/>
  <c r="AH19" i="21"/>
  <c r="AH23" i="21"/>
  <c r="AH40" i="21"/>
  <c r="AH28" i="21"/>
  <c r="AH26" i="21"/>
  <c r="AH18" i="21"/>
  <c r="AH38" i="21"/>
  <c r="AH34" i="21"/>
  <c r="AH30" i="21"/>
  <c r="AH13" i="21"/>
  <c r="AH12" i="21"/>
  <c r="AH11" i="21"/>
  <c r="AF42" i="21"/>
  <c r="AG63" i="20"/>
  <c r="AC24" i="19" l="1"/>
  <c r="AF29" i="19"/>
  <c r="AF28" i="19"/>
  <c r="AF25" i="19"/>
  <c r="AF24" i="19"/>
  <c r="AF21" i="19"/>
  <c r="AF20" i="19"/>
  <c r="AD21" i="19"/>
  <c r="AC21" i="19"/>
  <c r="AD25" i="19"/>
  <c r="AC25" i="19"/>
  <c r="AD29" i="19"/>
  <c r="AC29" i="19"/>
  <c r="AE28" i="19"/>
  <c r="AD28" i="19"/>
  <c r="AC28" i="19"/>
  <c r="AG28" i="19"/>
  <c r="AE24" i="19"/>
  <c r="AD24" i="19"/>
  <c r="AE20" i="19"/>
  <c r="AD20" i="19"/>
  <c r="AC20" i="19"/>
  <c r="AE32" i="19"/>
  <c r="AD32" i="19"/>
  <c r="AC32" i="19"/>
  <c r="AD33" i="19"/>
  <c r="AC33" i="19"/>
  <c r="AE37" i="19"/>
  <c r="AD37" i="19"/>
  <c r="AC37" i="19"/>
  <c r="AE36" i="19"/>
  <c r="AD36" i="19"/>
  <c r="AC36" i="19"/>
  <c r="AG41" i="19"/>
  <c r="AF41" i="19"/>
  <c r="AE41" i="19"/>
  <c r="AD41" i="19"/>
  <c r="AC41" i="19"/>
  <c r="AG39" i="19"/>
  <c r="AF39" i="19"/>
  <c r="AE39" i="19"/>
  <c r="AD39" i="19"/>
  <c r="AC39" i="19"/>
  <c r="AG35" i="19"/>
  <c r="AF35" i="19"/>
  <c r="AE35" i="19"/>
  <c r="AD35" i="19"/>
  <c r="AG34" i="19"/>
  <c r="AF34" i="19"/>
  <c r="AE34" i="19"/>
  <c r="AD34" i="19"/>
  <c r="AG15" i="19"/>
  <c r="AF15" i="19"/>
  <c r="AE15" i="19"/>
  <c r="AD15" i="19"/>
  <c r="AC15" i="19"/>
  <c r="AH68" i="18"/>
  <c r="AG68" i="18"/>
  <c r="AF68" i="18"/>
  <c r="AE68" i="18"/>
  <c r="AD68" i="18"/>
  <c r="AH67" i="18"/>
  <c r="AG67" i="18"/>
  <c r="AF67" i="18"/>
  <c r="AE67" i="18"/>
  <c r="AD67" i="18"/>
  <c r="AH66" i="18"/>
  <c r="AG66" i="18"/>
  <c r="AF66" i="18"/>
  <c r="AE66" i="18"/>
  <c r="AD66" i="18"/>
  <c r="D50" i="18"/>
  <c r="D44" i="18"/>
  <c r="D38" i="18"/>
  <c r="AF15" i="18"/>
  <c r="AF14" i="18"/>
  <c r="AF25" i="18"/>
  <c r="AF20" i="18"/>
  <c r="AF19" i="18"/>
  <c r="AF17" i="18"/>
  <c r="AF24" i="18"/>
  <c r="AF23" i="18"/>
  <c r="AF28" i="18"/>
  <c r="AF27" i="18"/>
  <c r="AF32" i="18"/>
  <c r="AF31" i="18"/>
  <c r="AF41" i="18"/>
  <c r="AF40" i="18"/>
  <c r="AF39" i="18"/>
  <c r="AF37" i="18"/>
  <c r="AF36" i="18"/>
  <c r="AF35" i="18"/>
  <c r="AF34" i="18"/>
  <c r="AF42" i="18"/>
  <c r="AG42" i="18"/>
  <c r="AG41" i="18"/>
  <c r="AG40" i="18"/>
  <c r="AG39" i="18"/>
  <c r="AG37" i="18"/>
  <c r="AG36" i="18"/>
  <c r="AG35" i="18"/>
  <c r="AG34" i="18"/>
  <c r="AG33" i="18"/>
  <c r="AG32" i="18"/>
  <c r="AG31" i="18"/>
  <c r="AG29" i="18"/>
  <c r="AG28" i="18"/>
  <c r="AG27" i="18"/>
  <c r="AG25" i="18"/>
  <c r="AG24" i="18"/>
  <c r="AG23" i="18"/>
  <c r="AG21" i="18"/>
  <c r="AG20" i="18"/>
  <c r="AG19" i="18"/>
  <c r="AG17" i="18"/>
  <c r="AG16" i="18"/>
  <c r="AG15" i="18"/>
  <c r="AG14" i="18"/>
  <c r="AH42" i="18"/>
  <c r="AH41" i="18"/>
  <c r="AH40" i="18"/>
  <c r="AH39" i="18"/>
  <c r="AH37" i="18"/>
  <c r="AH36" i="18"/>
  <c r="AH35" i="18"/>
  <c r="AH34" i="18"/>
  <c r="AH33" i="18"/>
  <c r="AH32" i="18"/>
  <c r="AH31" i="18"/>
  <c r="AH29" i="18"/>
  <c r="AH28" i="18"/>
  <c r="AH27" i="18"/>
  <c r="AH25" i="18"/>
  <c r="AH24" i="18"/>
  <c r="AH23" i="18"/>
  <c r="AH21" i="18"/>
  <c r="AH20" i="18"/>
  <c r="AH19" i="18"/>
  <c r="AH17" i="18"/>
  <c r="AH16" i="18"/>
  <c r="AH15" i="18"/>
  <c r="AH14" i="18"/>
  <c r="AG37" i="19"/>
  <c r="AF37" i="19"/>
  <c r="AG36" i="19"/>
  <c r="AF36" i="19"/>
  <c r="AG33" i="19"/>
  <c r="AF33" i="19"/>
  <c r="AG32" i="19"/>
  <c r="AF32" i="19"/>
  <c r="AG29" i="19"/>
  <c r="AG25" i="19"/>
  <c r="AG24" i="19"/>
  <c r="AG21" i="19"/>
  <c r="AG20" i="19"/>
  <c r="AG16" i="19"/>
  <c r="AF16" i="19"/>
  <c r="AD16" i="19"/>
  <c r="AF65" i="18"/>
  <c r="AH65" i="18"/>
  <c r="AG65" i="18"/>
  <c r="AE65" i="18"/>
  <c r="AD65" i="18"/>
  <c r="AE42" i="18"/>
  <c r="AD42" i="18"/>
  <c r="AE41" i="18"/>
  <c r="AD41" i="18"/>
  <c r="AE40" i="18"/>
  <c r="AD40" i="18"/>
  <c r="AE39" i="18"/>
  <c r="AD39" i="18"/>
  <c r="M38" i="18"/>
  <c r="L38" i="18"/>
  <c r="K38" i="18"/>
  <c r="J38" i="18"/>
  <c r="I38" i="18"/>
  <c r="H38" i="18"/>
  <c r="AG38" i="18" s="1"/>
  <c r="G38" i="18"/>
  <c r="AF38" i="18" s="1"/>
  <c r="F38" i="18"/>
  <c r="E38" i="18"/>
  <c r="AE37" i="18"/>
  <c r="AD37" i="18"/>
  <c r="AE36" i="18"/>
  <c r="AD36" i="18"/>
  <c r="AE35" i="18"/>
  <c r="D34" i="18"/>
  <c r="AE34" i="18"/>
  <c r="AE33" i="18"/>
  <c r="AD33" i="18"/>
  <c r="AE32" i="18"/>
  <c r="AD32" i="18"/>
  <c r="M30" i="18"/>
  <c r="L30" i="18"/>
  <c r="I30" i="18"/>
  <c r="H30" i="18"/>
  <c r="AG30" i="18" s="1"/>
  <c r="G30" i="18"/>
  <c r="F30" i="18"/>
  <c r="E30" i="18"/>
  <c r="AE29" i="18"/>
  <c r="AD29" i="18"/>
  <c r="AE28" i="18"/>
  <c r="AD28" i="18"/>
  <c r="AD27" i="18"/>
  <c r="AE27" i="18"/>
  <c r="L26" i="18"/>
  <c r="K26" i="18"/>
  <c r="J26" i="18"/>
  <c r="I26" i="18"/>
  <c r="H26" i="18"/>
  <c r="AG26" i="18" s="1"/>
  <c r="G26" i="18"/>
  <c r="F26" i="18"/>
  <c r="E26" i="18"/>
  <c r="AE25" i="18"/>
  <c r="AD25" i="18"/>
  <c r="AE24" i="18"/>
  <c r="AD24" i="18"/>
  <c r="M22" i="18"/>
  <c r="L22" i="18"/>
  <c r="K22" i="18"/>
  <c r="J22" i="18"/>
  <c r="I22" i="18"/>
  <c r="G22" i="18"/>
  <c r="AF22" i="18" s="1"/>
  <c r="E22" i="18"/>
  <c r="AE21" i="18"/>
  <c r="AD21" i="18"/>
  <c r="AE20" i="18"/>
  <c r="AD20" i="18"/>
  <c r="AE19" i="18"/>
  <c r="M18" i="18"/>
  <c r="L18" i="18"/>
  <c r="K18" i="18"/>
  <c r="H18" i="18"/>
  <c r="AG18" i="18" s="1"/>
  <c r="G18" i="18"/>
  <c r="F18" i="18"/>
  <c r="AE17" i="18"/>
  <c r="AE16" i="18"/>
  <c r="AD16" i="18"/>
  <c r="AE15" i="18"/>
  <c r="AD15" i="18"/>
  <c r="AE14" i="18"/>
  <c r="AD14" i="18"/>
  <c r="E13" i="18"/>
  <c r="M13" i="18"/>
  <c r="M12" i="18" s="1"/>
  <c r="L13" i="18"/>
  <c r="AF13" i="18" s="1"/>
  <c r="K13" i="18"/>
  <c r="J13" i="18"/>
  <c r="I13" i="18"/>
  <c r="H13" i="18"/>
  <c r="AG13" i="18" s="1"/>
  <c r="F13" i="18"/>
  <c r="F12" i="18" s="1"/>
  <c r="G12" i="18"/>
  <c r="AG42" i="17"/>
  <c r="AF42" i="17"/>
  <c r="AE42" i="17"/>
  <c r="AD42" i="17"/>
  <c r="AC42" i="17"/>
  <c r="AG41" i="17"/>
  <c r="AF41" i="17"/>
  <c r="AE41" i="17"/>
  <c r="AD41" i="17"/>
  <c r="AC41" i="17"/>
  <c r="AG40" i="17"/>
  <c r="AF40" i="17"/>
  <c r="AE40" i="17"/>
  <c r="AD40" i="17"/>
  <c r="AC40" i="17"/>
  <c r="AG39" i="17"/>
  <c r="AF39" i="17"/>
  <c r="AE39" i="17"/>
  <c r="AD39" i="17"/>
  <c r="AC39" i="17"/>
  <c r="AG38" i="17"/>
  <c r="AF38" i="17"/>
  <c r="AE38" i="17"/>
  <c r="AD38" i="17"/>
  <c r="AC38" i="17"/>
  <c r="AG37" i="17"/>
  <c r="AF37" i="17"/>
  <c r="AE37" i="17"/>
  <c r="AD37" i="17"/>
  <c r="AC37" i="17"/>
  <c r="AG36" i="17"/>
  <c r="AF36" i="17"/>
  <c r="AE36" i="17"/>
  <c r="AD36" i="17"/>
  <c r="AC36" i="17"/>
  <c r="AG35" i="17"/>
  <c r="AF35" i="17"/>
  <c r="AE35" i="17"/>
  <c r="AD35" i="17"/>
  <c r="AC35" i="17"/>
  <c r="AG34" i="17"/>
  <c r="AF34" i="17"/>
  <c r="AE34" i="17"/>
  <c r="AD34" i="17"/>
  <c r="AC34" i="17"/>
  <c r="AG33" i="17"/>
  <c r="AF33" i="17"/>
  <c r="AD33" i="17"/>
  <c r="AC33" i="17"/>
  <c r="AG32" i="17"/>
  <c r="AF32" i="17"/>
  <c r="AE32" i="17"/>
  <c r="AD32" i="17"/>
  <c r="AC32" i="17"/>
  <c r="AG31" i="17"/>
  <c r="AF31" i="17"/>
  <c r="AE31" i="17"/>
  <c r="AD31" i="17"/>
  <c r="AC31" i="17"/>
  <c r="AG30" i="17"/>
  <c r="AF30" i="17"/>
  <c r="AE30" i="17"/>
  <c r="AD30" i="17"/>
  <c r="AC30" i="17"/>
  <c r="AG29" i="17"/>
  <c r="AF29" i="17"/>
  <c r="AD29" i="17"/>
  <c r="AC29" i="17"/>
  <c r="AG28" i="17"/>
  <c r="AF28" i="17"/>
  <c r="AE28" i="17"/>
  <c r="AD28" i="17"/>
  <c r="AC28" i="17"/>
  <c r="AG27" i="17"/>
  <c r="AF27" i="17"/>
  <c r="AE27" i="17"/>
  <c r="AD27" i="17"/>
  <c r="AC27" i="17"/>
  <c r="AG26" i="17"/>
  <c r="AF26" i="17"/>
  <c r="AE26" i="17"/>
  <c r="AD26" i="17"/>
  <c r="AC26" i="17"/>
  <c r="AG25" i="17"/>
  <c r="AF25" i="17"/>
  <c r="AD25" i="17"/>
  <c r="AC25" i="17"/>
  <c r="AG24" i="17"/>
  <c r="AF24" i="17"/>
  <c r="AE24" i="17"/>
  <c r="AD24" i="17"/>
  <c r="AC24" i="17"/>
  <c r="AG23" i="17"/>
  <c r="AF23" i="17"/>
  <c r="AE23" i="17"/>
  <c r="AD23" i="17"/>
  <c r="AC23" i="17"/>
  <c r="AG22" i="17"/>
  <c r="AF22" i="17"/>
  <c r="AE22" i="17"/>
  <c r="AD22" i="17"/>
  <c r="AC22" i="17"/>
  <c r="AG21" i="17"/>
  <c r="AF21" i="17"/>
  <c r="AD21" i="17"/>
  <c r="AC21" i="17"/>
  <c r="AG20" i="17"/>
  <c r="AF20" i="17"/>
  <c r="AE20" i="17"/>
  <c r="AD20" i="17"/>
  <c r="AC20" i="17"/>
  <c r="AG19" i="17"/>
  <c r="AF19" i="17"/>
  <c r="AE19" i="17"/>
  <c r="AD19" i="17"/>
  <c r="AC19" i="17"/>
  <c r="AG18" i="17"/>
  <c r="AF18" i="17"/>
  <c r="AE18" i="17"/>
  <c r="AD18" i="17"/>
  <c r="AC18" i="17"/>
  <c r="AG17" i="17"/>
  <c r="AF17" i="17"/>
  <c r="AE17" i="17"/>
  <c r="AD17" i="17"/>
  <c r="AC17" i="17"/>
  <c r="AG16" i="17"/>
  <c r="AF16" i="17"/>
  <c r="AD16" i="17"/>
  <c r="AC16" i="17"/>
  <c r="AG15" i="17"/>
  <c r="AF15" i="17"/>
  <c r="AE15" i="17"/>
  <c r="AD15" i="17"/>
  <c r="AC15" i="17"/>
  <c r="AG14" i="17"/>
  <c r="AF14" i="17"/>
  <c r="AE14" i="17"/>
  <c r="AD14" i="17"/>
  <c r="AC14" i="17"/>
  <c r="AG13" i="17"/>
  <c r="AF13" i="17"/>
  <c r="AE13" i="17"/>
  <c r="AD13" i="17"/>
  <c r="AC13" i="17"/>
  <c r="AG12" i="17"/>
  <c r="AF12" i="17"/>
  <c r="AE12" i="17"/>
  <c r="AD12" i="17"/>
  <c r="AC12" i="17"/>
  <c r="AG11" i="17"/>
  <c r="AF11" i="17"/>
  <c r="AE11" i="17"/>
  <c r="AD11" i="17"/>
  <c r="AC11" i="17"/>
  <c r="AG28" i="16"/>
  <c r="AF28" i="16"/>
  <c r="AE28" i="16"/>
  <c r="AD28" i="16"/>
  <c r="AC28" i="16"/>
  <c r="AG27" i="16"/>
  <c r="AF27" i="16"/>
  <c r="AE27" i="16"/>
  <c r="AD27" i="16"/>
  <c r="AC27" i="16"/>
  <c r="AG26" i="16"/>
  <c r="AF26" i="16"/>
  <c r="AE26" i="16"/>
  <c r="AD26" i="16"/>
  <c r="AC26" i="16"/>
  <c r="AG24" i="16"/>
  <c r="AF24" i="16"/>
  <c r="AE24" i="16"/>
  <c r="AD24" i="16"/>
  <c r="AC24" i="16"/>
  <c r="AG23" i="16"/>
  <c r="AF23" i="16"/>
  <c r="AE23" i="16"/>
  <c r="AD23" i="16"/>
  <c r="AC23" i="16"/>
  <c r="AG22" i="16"/>
  <c r="AF22" i="16"/>
  <c r="AE22" i="16"/>
  <c r="AD22" i="16"/>
  <c r="AC22" i="16"/>
  <c r="AG20" i="16"/>
  <c r="AF20" i="16"/>
  <c r="AE20" i="16"/>
  <c r="AD20" i="16"/>
  <c r="AC20" i="16"/>
  <c r="AG41" i="16"/>
  <c r="AF41" i="16"/>
  <c r="AE41" i="16"/>
  <c r="AD41" i="16"/>
  <c r="AC41" i="16"/>
  <c r="AG40" i="16"/>
  <c r="AF40" i="16"/>
  <c r="AE40" i="16"/>
  <c r="AD40" i="16"/>
  <c r="AC40" i="16"/>
  <c r="AG39" i="16"/>
  <c r="AF39" i="16"/>
  <c r="AE39" i="16"/>
  <c r="AD39" i="16"/>
  <c r="AC39" i="16"/>
  <c r="AG38" i="16"/>
  <c r="AF38" i="16"/>
  <c r="AE38" i="16"/>
  <c r="AD38" i="16"/>
  <c r="AC38" i="16"/>
  <c r="AG37" i="16"/>
  <c r="AF37" i="16"/>
  <c r="AE37" i="16"/>
  <c r="AD37" i="16"/>
  <c r="AC37" i="16"/>
  <c r="AG36" i="16"/>
  <c r="AF36" i="16"/>
  <c r="AE36" i="16"/>
  <c r="AD36" i="16"/>
  <c r="AC36" i="16"/>
  <c r="AG35" i="16"/>
  <c r="AF35" i="16"/>
  <c r="AE35" i="16"/>
  <c r="AD35" i="16"/>
  <c r="AC35" i="16"/>
  <c r="AG34" i="16"/>
  <c r="AF34" i="16"/>
  <c r="AE34" i="16"/>
  <c r="AD34" i="16"/>
  <c r="AC34" i="16"/>
  <c r="AG32" i="16"/>
  <c r="AF32" i="16"/>
  <c r="AE32" i="16"/>
  <c r="AD32" i="16"/>
  <c r="AC32" i="16"/>
  <c r="AG33" i="16"/>
  <c r="AF33" i="16"/>
  <c r="AD33" i="16"/>
  <c r="AC33" i="16"/>
  <c r="AG29" i="16"/>
  <c r="AF29" i="16"/>
  <c r="AD29" i="16"/>
  <c r="AC29" i="16"/>
  <c r="AG25" i="16"/>
  <c r="AF25" i="16"/>
  <c r="AD25" i="16"/>
  <c r="AC25" i="16"/>
  <c r="AG21" i="16"/>
  <c r="AF21" i="16"/>
  <c r="AD21" i="16"/>
  <c r="AC21" i="16"/>
  <c r="AD16" i="16"/>
  <c r="AC16" i="16"/>
  <c r="AG16" i="16"/>
  <c r="AF16" i="16"/>
  <c r="AG15" i="16"/>
  <c r="AF15" i="16"/>
  <c r="AE15" i="16"/>
  <c r="AD15" i="16"/>
  <c r="AC15" i="16"/>
  <c r="AG14" i="16"/>
  <c r="AF14" i="16"/>
  <c r="AE14" i="16"/>
  <c r="AD14" i="16"/>
  <c r="AC14" i="16"/>
  <c r="AG13" i="16"/>
  <c r="AF13" i="16"/>
  <c r="AE13" i="16"/>
  <c r="AD13" i="16"/>
  <c r="AC13" i="16"/>
  <c r="AG42" i="16"/>
  <c r="AF42" i="16"/>
  <c r="AE42" i="16"/>
  <c r="AD42" i="16"/>
  <c r="AC42" i="16"/>
  <c r="AG31" i="16"/>
  <c r="AF31" i="16"/>
  <c r="AE31" i="16"/>
  <c r="AD31" i="16"/>
  <c r="AC31" i="16"/>
  <c r="AG30" i="16"/>
  <c r="AF30" i="16"/>
  <c r="AE30" i="16"/>
  <c r="AD30" i="16"/>
  <c r="AC30" i="16"/>
  <c r="AG19" i="16"/>
  <c r="AF19" i="16"/>
  <c r="AE19" i="16"/>
  <c r="AD19" i="16"/>
  <c r="AC19" i="16"/>
  <c r="AG18" i="16"/>
  <c r="AF18" i="16"/>
  <c r="AE18" i="16"/>
  <c r="AD18" i="16"/>
  <c r="AC18" i="16"/>
  <c r="AG17" i="16"/>
  <c r="AF17" i="16"/>
  <c r="AE17" i="16"/>
  <c r="AD17" i="16"/>
  <c r="AC17" i="16"/>
  <c r="AG12" i="16"/>
  <c r="AF12" i="16"/>
  <c r="AE12" i="16"/>
  <c r="AD12" i="16"/>
  <c r="AC12" i="16"/>
  <c r="AG11" i="16"/>
  <c r="AF11" i="16"/>
  <c r="AE11" i="16"/>
  <c r="AD11" i="16"/>
  <c r="AC11" i="16"/>
  <c r="AG10" i="15"/>
  <c r="AF10" i="15"/>
  <c r="AE10" i="15"/>
  <c r="AD10" i="15"/>
  <c r="AC10" i="15"/>
  <c r="AG10" i="14"/>
  <c r="AF10" i="14"/>
  <c r="AE10" i="14"/>
  <c r="AD10" i="14"/>
  <c r="AC10" i="14"/>
  <c r="AG10" i="13"/>
  <c r="AF10" i="13"/>
  <c r="AE10" i="13"/>
  <c r="AD10" i="13"/>
  <c r="AC10" i="13"/>
  <c r="AG10" i="12"/>
  <c r="AF10" i="12"/>
  <c r="AE10" i="12"/>
  <c r="AD10" i="12"/>
  <c r="AC10" i="12"/>
  <c r="AC35" i="10"/>
  <c r="AC31" i="10"/>
  <c r="AC29" i="10"/>
  <c r="AC27" i="10"/>
  <c r="AC23" i="10"/>
  <c r="AC21" i="10"/>
  <c r="AC19" i="10"/>
  <c r="AC16" i="10"/>
  <c r="AC15" i="10"/>
  <c r="AC13" i="10"/>
  <c r="AC11" i="10"/>
  <c r="AC36" i="11"/>
  <c r="AB36" i="11"/>
  <c r="AC35" i="11"/>
  <c r="AB35" i="11"/>
  <c r="AB34" i="11"/>
  <c r="AC34" i="11"/>
  <c r="AC33" i="11"/>
  <c r="AB33" i="11"/>
  <c r="AB32" i="11"/>
  <c r="AC32" i="11"/>
  <c r="AC31" i="11"/>
  <c r="AB31" i="11"/>
  <c r="AB30" i="11"/>
  <c r="AC30" i="11"/>
  <c r="AC29" i="11"/>
  <c r="AB29" i="11"/>
  <c r="AC28" i="11"/>
  <c r="AB28" i="11"/>
  <c r="AC27" i="11"/>
  <c r="AB27" i="11"/>
  <c r="AB26" i="11"/>
  <c r="AC26" i="11"/>
  <c r="AC25" i="11"/>
  <c r="AB25" i="11"/>
  <c r="AB24" i="11"/>
  <c r="AC24" i="11"/>
  <c r="AC23" i="11"/>
  <c r="AB23" i="11"/>
  <c r="AC22" i="11"/>
  <c r="AB22" i="11"/>
  <c r="AB21" i="11"/>
  <c r="AC21" i="11"/>
  <c r="AC20" i="11"/>
  <c r="AB20" i="11"/>
  <c r="AB19" i="11"/>
  <c r="AC19" i="11"/>
  <c r="AC18" i="11"/>
  <c r="AB18" i="11"/>
  <c r="AC17" i="11"/>
  <c r="AB17" i="11"/>
  <c r="AC16" i="11"/>
  <c r="AB16" i="11"/>
  <c r="AB15" i="11"/>
  <c r="AC15" i="11"/>
  <c r="AC14" i="11"/>
  <c r="AB14" i="11"/>
  <c r="AB13" i="11"/>
  <c r="AC13" i="11"/>
  <c r="AC12" i="11"/>
  <c r="AB12" i="11"/>
  <c r="AB11" i="11"/>
  <c r="AC11" i="11"/>
  <c r="AC10" i="11"/>
  <c r="AB10" i="11"/>
  <c r="AB9" i="11"/>
  <c r="AC36" i="10"/>
  <c r="AB36" i="10"/>
  <c r="AB35" i="10"/>
  <c r="AC34" i="10"/>
  <c r="AB34" i="10"/>
  <c r="AC33" i="10"/>
  <c r="AB33" i="10"/>
  <c r="AC32" i="10"/>
  <c r="AB32" i="10"/>
  <c r="AB31" i="10"/>
  <c r="AC30" i="10"/>
  <c r="AB30" i="10"/>
  <c r="AB29" i="10"/>
  <c r="AC28" i="10"/>
  <c r="AB28" i="10"/>
  <c r="AB27" i="10"/>
  <c r="AC26" i="10"/>
  <c r="AB26" i="10"/>
  <c r="AC25" i="10"/>
  <c r="AB25" i="10"/>
  <c r="AC24" i="10"/>
  <c r="AB24" i="10"/>
  <c r="AB23" i="10"/>
  <c r="AC22" i="10"/>
  <c r="AB22" i="10"/>
  <c r="AB21" i="10"/>
  <c r="AC20" i="10"/>
  <c r="AB20" i="10"/>
  <c r="AB19" i="10"/>
  <c r="AB18" i="10"/>
  <c r="AC18" i="10"/>
  <c r="AC17" i="10"/>
  <c r="AB17" i="10"/>
  <c r="AB16" i="10"/>
  <c r="AB15" i="10"/>
  <c r="AB14" i="10"/>
  <c r="AC14" i="10"/>
  <c r="AB13" i="10"/>
  <c r="AC12" i="10"/>
  <c r="AB12" i="10"/>
  <c r="AB11" i="10"/>
  <c r="AB10" i="10"/>
  <c r="AC10" i="10"/>
  <c r="AC9" i="10"/>
  <c r="AB9" i="10"/>
  <c r="AH22" i="18" l="1"/>
  <c r="L12" i="18"/>
  <c r="AF12" i="18" s="1"/>
  <c r="AF26" i="18"/>
  <c r="AH13" i="18"/>
  <c r="AE18" i="18"/>
  <c r="AF18" i="18"/>
  <c r="AF30" i="18"/>
  <c r="M11" i="18"/>
  <c r="M58" i="18" s="1"/>
  <c r="M63" i="18" s="1"/>
  <c r="AH38" i="18"/>
  <c r="D43" i="18"/>
  <c r="D42" i="18" s="1"/>
  <c r="H12" i="18"/>
  <c r="AG12" i="18" s="1"/>
  <c r="AH30" i="18"/>
  <c r="AC16" i="19"/>
  <c r="L11" i="18"/>
  <c r="AE26" i="18"/>
  <c r="AE38" i="18"/>
  <c r="F14" i="19"/>
  <c r="D13" i="18"/>
  <c r="I13" i="19" s="1"/>
  <c r="L14" i="19"/>
  <c r="K14" i="19"/>
  <c r="F27" i="19"/>
  <c r="D26" i="18"/>
  <c r="J27" i="19"/>
  <c r="K27" i="19"/>
  <c r="I27" i="19"/>
  <c r="K31" i="19"/>
  <c r="D30" i="18"/>
  <c r="D30" i="19" s="1"/>
  <c r="G31" i="19"/>
  <c r="AF31" i="19" s="1"/>
  <c r="F31" i="19"/>
  <c r="K40" i="19"/>
  <c r="J40" i="19"/>
  <c r="I40" i="19"/>
  <c r="H40" i="19"/>
  <c r="G40" i="19"/>
  <c r="AF40" i="19" s="1"/>
  <c r="F40" i="19"/>
  <c r="E40" i="19"/>
  <c r="D40" i="19"/>
  <c r="L40" i="19"/>
  <c r="D59" i="18"/>
  <c r="F17" i="19"/>
  <c r="D17" i="19"/>
  <c r="L17" i="19"/>
  <c r="K17" i="19"/>
  <c r="K19" i="19"/>
  <c r="D18" i="18"/>
  <c r="F18" i="19" s="1"/>
  <c r="F19" i="19"/>
  <c r="E19" i="19"/>
  <c r="F23" i="19"/>
  <c r="D22" i="18"/>
  <c r="L23" i="19"/>
  <c r="K23" i="19"/>
  <c r="D23" i="19"/>
  <c r="E18" i="19"/>
  <c r="H14" i="19"/>
  <c r="H23" i="19"/>
  <c r="H27" i="19"/>
  <c r="G30" i="19"/>
  <c r="AF30" i="19" s="1"/>
  <c r="L31" i="19"/>
  <c r="I14" i="19"/>
  <c r="H17" i="19"/>
  <c r="I12" i="18"/>
  <c r="AH12" i="18" s="1"/>
  <c r="D19" i="19"/>
  <c r="I23" i="19"/>
  <c r="H30" i="19"/>
  <c r="K38" i="19"/>
  <c r="J23" i="19"/>
  <c r="J17" i="19"/>
  <c r="AD26" i="18"/>
  <c r="M26" i="18"/>
  <c r="L27" i="19"/>
  <c r="E31" i="19"/>
  <c r="J14" i="19"/>
  <c r="F11" i="18"/>
  <c r="F58" i="18" s="1"/>
  <c r="H13" i="19"/>
  <c r="H19" i="19"/>
  <c r="I18" i="18"/>
  <c r="AH18" i="18" s="1"/>
  <c r="F22" i="19"/>
  <c r="D14" i="19"/>
  <c r="G11" i="18"/>
  <c r="G58" i="18" s="1"/>
  <c r="AD13" i="18"/>
  <c r="J12" i="18"/>
  <c r="E12" i="18"/>
  <c r="I19" i="19"/>
  <c r="AD19" i="18"/>
  <c r="J18" i="18"/>
  <c r="D27" i="19"/>
  <c r="G38" i="19"/>
  <c r="AF38" i="19" s="1"/>
  <c r="D31" i="19"/>
  <c r="L38" i="19"/>
  <c r="AE13" i="18"/>
  <c r="K12" i="18"/>
  <c r="E14" i="19"/>
  <c r="J19" i="19"/>
  <c r="E23" i="19"/>
  <c r="F22" i="18"/>
  <c r="AE22" i="18" s="1"/>
  <c r="E27" i="19"/>
  <c r="I31" i="19"/>
  <c r="AD31" i="18"/>
  <c r="J30" i="18"/>
  <c r="H38" i="19"/>
  <c r="I17" i="19"/>
  <c r="AD17" i="18"/>
  <c r="G14" i="19"/>
  <c r="AF14" i="19" s="1"/>
  <c r="E17" i="19"/>
  <c r="G18" i="19"/>
  <c r="AF18" i="19" s="1"/>
  <c r="L19" i="19"/>
  <c r="G23" i="19"/>
  <c r="AF23" i="19" s="1"/>
  <c r="H22" i="18"/>
  <c r="AG22" i="18" s="1"/>
  <c r="G27" i="19"/>
  <c r="AF27" i="19" s="1"/>
  <c r="F30" i="19"/>
  <c r="J31" i="19"/>
  <c r="AE31" i="18"/>
  <c r="K30" i="18"/>
  <c r="AD38" i="18"/>
  <c r="I38" i="19"/>
  <c r="AD22" i="18"/>
  <c r="G19" i="19"/>
  <c r="AF19" i="19" s="1"/>
  <c r="H31" i="19"/>
  <c r="AG31" i="19" s="1"/>
  <c r="E35" i="18"/>
  <c r="G17" i="19"/>
  <c r="AF17" i="19" s="1"/>
  <c r="G13" i="19"/>
  <c r="AF13" i="19" s="1"/>
  <c r="J38" i="19"/>
  <c r="AD23" i="18"/>
  <c r="E18" i="18"/>
  <c r="D18" i="19" s="1"/>
  <c r="AE23" i="18"/>
  <c r="AC9" i="11"/>
  <c r="AC14" i="19" l="1"/>
  <c r="AG23" i="19"/>
  <c r="D13" i="19"/>
  <c r="AC13" i="19" s="1"/>
  <c r="L30" i="19"/>
  <c r="AG30" i="19" s="1"/>
  <c r="E13" i="19"/>
  <c r="L13" i="19"/>
  <c r="AG13" i="19" s="1"/>
  <c r="H11" i="18"/>
  <c r="H58" i="18" s="1"/>
  <c r="J13" i="19"/>
  <c r="AC40" i="19"/>
  <c r="AE27" i="19"/>
  <c r="AC27" i="19"/>
  <c r="AD17" i="19"/>
  <c r="G26" i="19"/>
  <c r="AF26" i="19" s="1"/>
  <c r="AC31" i="19"/>
  <c r="L18" i="19"/>
  <c r="AD23" i="19"/>
  <c r="AD40" i="19"/>
  <c r="AG27" i="19"/>
  <c r="AE40" i="19"/>
  <c r="E30" i="19"/>
  <c r="AG38" i="19"/>
  <c r="I26" i="19"/>
  <c r="AC19" i="19"/>
  <c r="AD14" i="19"/>
  <c r="K26" i="19"/>
  <c r="K18" i="19"/>
  <c r="AE18" i="19" s="1"/>
  <c r="J18" i="19"/>
  <c r="AD18" i="19" s="1"/>
  <c r="AG40" i="19"/>
  <c r="AE14" i="19"/>
  <c r="L22" i="19"/>
  <c r="AD27" i="19"/>
  <c r="K30" i="19"/>
  <c r="AE30" i="19" s="1"/>
  <c r="D22" i="19"/>
  <c r="AC17" i="19"/>
  <c r="AG14" i="19"/>
  <c r="AE23" i="19"/>
  <c r="AE17" i="19"/>
  <c r="AG17" i="19"/>
  <c r="AD19" i="19"/>
  <c r="AD31" i="19"/>
  <c r="AE19" i="19"/>
  <c r="AE31" i="19"/>
  <c r="AG19" i="19"/>
  <c r="AC23" i="19"/>
  <c r="F63" i="18"/>
  <c r="H26" i="19"/>
  <c r="D26" i="19"/>
  <c r="E26" i="19"/>
  <c r="E22" i="19"/>
  <c r="AF58" i="18"/>
  <c r="AF63" i="18" s="1"/>
  <c r="G63" i="18"/>
  <c r="J26" i="19"/>
  <c r="F26" i="19"/>
  <c r="AF11" i="18"/>
  <c r="L58" i="18"/>
  <c r="L63" i="18" s="1"/>
  <c r="L26" i="19"/>
  <c r="AH26" i="18"/>
  <c r="K22" i="19"/>
  <c r="AE22" i="19" s="1"/>
  <c r="J22" i="19"/>
  <c r="F38" i="19"/>
  <c r="AE38" i="19" s="1"/>
  <c r="E38" i="19"/>
  <c r="AD38" i="19" s="1"/>
  <c r="G22" i="19"/>
  <c r="AF22" i="19" s="1"/>
  <c r="K11" i="18"/>
  <c r="K58" i="18" s="1"/>
  <c r="K63" i="18" s="1"/>
  <c r="AE12" i="18"/>
  <c r="AD12" i="18"/>
  <c r="J11" i="18"/>
  <c r="J58" i="18" s="1"/>
  <c r="J63" i="18" s="1"/>
  <c r="I11" i="18"/>
  <c r="D12" i="18"/>
  <c r="F13" i="19"/>
  <c r="K13" i="19"/>
  <c r="H22" i="19"/>
  <c r="D38" i="19"/>
  <c r="AC38" i="19" s="1"/>
  <c r="J30" i="19"/>
  <c r="AE30" i="18"/>
  <c r="H18" i="19"/>
  <c r="D35" i="19"/>
  <c r="AC35" i="19" s="1"/>
  <c r="AD35" i="18"/>
  <c r="E34" i="18"/>
  <c r="E11" i="18" s="1"/>
  <c r="E58" i="18" s="1"/>
  <c r="AD30" i="18"/>
  <c r="I30" i="19"/>
  <c r="AC30" i="19" s="1"/>
  <c r="I22" i="19"/>
  <c r="AC22" i="19" s="1"/>
  <c r="I18" i="19"/>
  <c r="AC18" i="19" s="1"/>
  <c r="AD18" i="18"/>
  <c r="AD13" i="19" l="1"/>
  <c r="AD22" i="19"/>
  <c r="AD30" i="19"/>
  <c r="AG11" i="18"/>
  <c r="AG22" i="19"/>
  <c r="AC26" i="19"/>
  <c r="AE13" i="19"/>
  <c r="AD26" i="19"/>
  <c r="D12" i="19"/>
  <c r="AG18" i="19"/>
  <c r="H12" i="19"/>
  <c r="AE26" i="19"/>
  <c r="AG26" i="19"/>
  <c r="AG58" i="18"/>
  <c r="AG63" i="18" s="1"/>
  <c r="H63" i="18"/>
  <c r="AD58" i="18"/>
  <c r="AD63" i="18" s="1"/>
  <c r="E63" i="18"/>
  <c r="I58" i="18"/>
  <c r="AH11" i="18"/>
  <c r="AE58" i="18"/>
  <c r="J12" i="19"/>
  <c r="D11" i="18"/>
  <c r="L12" i="19"/>
  <c r="K12" i="19"/>
  <c r="G12" i="19"/>
  <c r="AF12" i="19" s="1"/>
  <c r="F12" i="19"/>
  <c r="E12" i="19"/>
  <c r="I12" i="19"/>
  <c r="AD11" i="18"/>
  <c r="D34" i="19"/>
  <c r="AC34" i="19" s="1"/>
  <c r="AD34" i="18"/>
  <c r="J11" i="19"/>
  <c r="AE11" i="18"/>
  <c r="AC12" i="19" l="1"/>
  <c r="AE12" i="19"/>
  <c r="AE63" i="18"/>
  <c r="AG12" i="19"/>
  <c r="D58" i="18"/>
  <c r="F7" i="22" s="1"/>
  <c r="AD12" i="19"/>
  <c r="I63" i="18"/>
  <c r="AH58" i="18"/>
  <c r="AH63" i="18" s="1"/>
  <c r="J42" i="19"/>
  <c r="L11" i="19"/>
  <c r="K11" i="19"/>
  <c r="G11" i="19"/>
  <c r="AF11" i="19" s="1"/>
  <c r="F11" i="19"/>
  <c r="E11" i="19"/>
  <c r="AD11" i="19" s="1"/>
  <c r="H11" i="19"/>
  <c r="D11" i="19"/>
  <c r="I11" i="19"/>
  <c r="AE11" i="19" l="1"/>
  <c r="AG11" i="19"/>
  <c r="I42" i="19"/>
  <c r="H42" i="19"/>
  <c r="D42" i="19"/>
  <c r="AC42" i="19" s="1"/>
  <c r="AC11" i="19"/>
  <c r="D63" i="18"/>
  <c r="K42" i="19"/>
  <c r="L42" i="19"/>
  <c r="G42" i="19"/>
  <c r="AF42" i="19" s="1"/>
  <c r="F42" i="19"/>
  <c r="E42" i="19"/>
  <c r="AD42" i="19" s="1"/>
  <c r="AH35" i="19" l="1"/>
  <c r="AH27" i="19"/>
  <c r="AH19" i="19"/>
  <c r="AH36" i="19"/>
  <c r="AH41" i="19"/>
  <c r="AH33" i="19"/>
  <c r="AH25" i="19"/>
  <c r="AH17" i="19"/>
  <c r="AH20" i="19"/>
  <c r="AH40" i="19"/>
  <c r="AH32" i="19"/>
  <c r="AH24" i="19"/>
  <c r="AH16" i="19"/>
  <c r="AH39" i="19"/>
  <c r="AH31" i="19"/>
  <c r="AH23" i="19"/>
  <c r="AH15" i="19"/>
  <c r="AH14" i="19"/>
  <c r="AH28" i="19"/>
  <c r="AH37" i="19"/>
  <c r="AH29" i="19"/>
  <c r="AH21" i="19"/>
  <c r="AH34" i="19"/>
  <c r="AH38" i="19"/>
  <c r="AH22" i="19"/>
  <c r="AH26" i="19"/>
  <c r="AH13" i="19"/>
  <c r="AH18" i="19"/>
  <c r="AH30" i="19"/>
  <c r="AH12" i="19"/>
  <c r="AH11" i="19"/>
  <c r="AE42" i="19"/>
  <c r="AH42" i="19"/>
  <c r="AG42" i="19"/>
  <c r="E14" i="7" l="1"/>
  <c r="D14" i="7"/>
  <c r="H13" i="7"/>
  <c r="F13" i="7"/>
  <c r="E13" i="7"/>
  <c r="D13" i="7"/>
  <c r="E12" i="7"/>
  <c r="D12" i="7"/>
  <c r="E11" i="7"/>
  <c r="D11" i="7"/>
  <c r="E10" i="7"/>
  <c r="D10" i="7"/>
  <c r="G9" i="7"/>
  <c r="E9" i="7"/>
  <c r="E8" i="7"/>
  <c r="D8" i="7"/>
  <c r="E7" i="7"/>
  <c r="D7" i="7"/>
  <c r="F11" i="8"/>
  <c r="K14" i="7"/>
  <c r="J14" i="7"/>
  <c r="L13" i="7"/>
  <c r="K13" i="7"/>
  <c r="K12" i="7"/>
  <c r="J12" i="7"/>
  <c r="K11" i="7"/>
  <c r="J11" i="7"/>
  <c r="M9" i="7"/>
  <c r="K9" i="7" s="1"/>
  <c r="J9" i="7"/>
  <c r="M8" i="7"/>
  <c r="K8" i="7"/>
  <c r="J8" i="7"/>
  <c r="K7" i="7"/>
  <c r="J7" i="7"/>
  <c r="E13" i="5"/>
  <c r="E14" i="5"/>
  <c r="D11" i="9"/>
  <c r="D11" i="8"/>
  <c r="D7" i="6"/>
  <c r="D8" i="6"/>
  <c r="D10" i="6"/>
  <c r="D11" i="6"/>
  <c r="D12" i="6"/>
  <c r="D14" i="6"/>
  <c r="E14" i="6"/>
  <c r="F13" i="6"/>
  <c r="E13" i="6" s="1"/>
  <c r="E12" i="6"/>
  <c r="E11" i="6"/>
  <c r="E10" i="6"/>
  <c r="G9" i="6"/>
  <c r="E9" i="6" s="1"/>
  <c r="E8" i="6"/>
  <c r="E7" i="6"/>
  <c r="D7" i="4"/>
  <c r="D8" i="4"/>
  <c r="D9" i="4"/>
  <c r="D10" i="4"/>
  <c r="D11" i="4"/>
  <c r="D12" i="4"/>
  <c r="D14" i="4"/>
  <c r="F13" i="2"/>
  <c r="D13" i="2" s="1"/>
  <c r="F13" i="3"/>
  <c r="D13" i="3" s="1"/>
  <c r="F13" i="4"/>
  <c r="E13" i="4" s="1"/>
  <c r="F13" i="5"/>
  <c r="D14" i="5"/>
  <c r="E12" i="5"/>
  <c r="D12" i="5"/>
  <c r="E11" i="5"/>
  <c r="D11" i="5"/>
  <c r="E10" i="5"/>
  <c r="D10" i="5"/>
  <c r="E9" i="5"/>
  <c r="D9" i="5"/>
  <c r="E8" i="5"/>
  <c r="D8" i="5"/>
  <c r="E7" i="5"/>
  <c r="D7" i="5"/>
  <c r="E9" i="4"/>
  <c r="E14" i="4"/>
  <c r="E12" i="4"/>
  <c r="E11" i="4"/>
  <c r="E10" i="4"/>
  <c r="E8" i="4"/>
  <c r="E7" i="4"/>
  <c r="E14" i="2"/>
  <c r="E13" i="2"/>
  <c r="E12" i="2"/>
  <c r="E11" i="2"/>
  <c r="E10" i="2"/>
  <c r="E9" i="2"/>
  <c r="E8" i="2"/>
  <c r="E7" i="2"/>
  <c r="D14" i="2"/>
  <c r="D12" i="2"/>
  <c r="D11" i="2"/>
  <c r="D10" i="2"/>
  <c r="D9" i="2"/>
  <c r="D8" i="2"/>
  <c r="D7" i="2"/>
  <c r="D11" i="3"/>
  <c r="D10" i="3"/>
  <c r="D9" i="3"/>
  <c r="D8" i="3"/>
  <c r="D7" i="3"/>
  <c r="D12" i="3"/>
  <c r="D14" i="3"/>
  <c r="E14" i="3"/>
  <c r="E13" i="3"/>
  <c r="E12" i="3"/>
  <c r="E11" i="3"/>
  <c r="E10" i="3"/>
  <c r="E9" i="3"/>
  <c r="E7" i="3"/>
  <c r="E8" i="3"/>
  <c r="D13" i="5" l="1"/>
  <c r="J13" i="7"/>
  <c r="D13" i="6"/>
  <c r="D13" i="4"/>
</calcChain>
</file>

<file path=xl/sharedStrings.xml><?xml version="1.0" encoding="utf-8"?>
<sst xmlns="http://schemas.openxmlformats.org/spreadsheetml/2006/main" count="2477" uniqueCount="530">
  <si>
    <t>EU Taxonomy disclosures - FY 2023</t>
  </si>
  <si>
    <t>Disclosure Templates</t>
  </si>
  <si>
    <t>Reference</t>
  </si>
  <si>
    <t>EUT-Overview</t>
  </si>
  <si>
    <t>Templates description</t>
  </si>
  <si>
    <t>Description</t>
  </si>
  <si>
    <t>Reconciliation of EU Taxonomy KPIs to total assets</t>
  </si>
  <si>
    <t>Reconciliation</t>
  </si>
  <si>
    <t>Annex VI - Delegated Regulation (EU) 2021/2178</t>
  </si>
  <si>
    <t>1. Assets for the calculation of GAR - CapEx based</t>
  </si>
  <si>
    <t>G - 1.2</t>
  </si>
  <si>
    <t>0. KPI Summary Table</t>
  </si>
  <si>
    <t>G - 0</t>
  </si>
  <si>
    <t>1. Assets for the calculation of GAR - Turnover based</t>
  </si>
  <si>
    <t>G - 1.1</t>
  </si>
  <si>
    <t>2. GAR sector information - Turnover based</t>
  </si>
  <si>
    <t>G - 2.1</t>
  </si>
  <si>
    <t>2. GAR sector information - CapEx based</t>
  </si>
  <si>
    <t>G - 2.2</t>
  </si>
  <si>
    <t>3. GAR KPI stock - Turnover based</t>
  </si>
  <si>
    <t>G - 3.1</t>
  </si>
  <si>
    <t>3. GAR KPI stock - CapEx based</t>
  </si>
  <si>
    <t>G - 3.2</t>
  </si>
  <si>
    <t>4. GAR KPI flow - Turnover based</t>
  </si>
  <si>
    <t>G - 4.1</t>
  </si>
  <si>
    <t>4. GAR KPI flow - CapEx based</t>
  </si>
  <si>
    <t>G - 4.2</t>
  </si>
  <si>
    <t>5. KPI stock off-balance sheet exposures - Turnover based</t>
  </si>
  <si>
    <t>G - 5.1</t>
  </si>
  <si>
    <t>5. KPI stock off-balance sheet exposures - CapEx based</t>
  </si>
  <si>
    <t>G - 5.2</t>
  </si>
  <si>
    <t>5. KPI flow off-balance sheet exposures - Turnover based</t>
  </si>
  <si>
    <t>G - 5.3</t>
  </si>
  <si>
    <t>5. KPI flow off-balance sheet exposures - CapEx based</t>
  </si>
  <si>
    <t>G - 5.4</t>
  </si>
  <si>
    <t>Annex XII - Delegated Regulation (EU) 2022/1214</t>
  </si>
  <si>
    <t>Nuclear and fossil gas related activity description</t>
  </si>
  <si>
    <t>N - 0</t>
  </si>
  <si>
    <t>Template 1 Nuclear and fossil gas related activities</t>
  </si>
  <si>
    <t>N - 1</t>
  </si>
  <si>
    <t>Template 2 Taxonomy-aligned economic activities (denominator) - Turnover based</t>
  </si>
  <si>
    <t>N - 2.1</t>
  </si>
  <si>
    <t>Template 2 Taxonomy-aligned economic activities (denominator) - CapEx based</t>
  </si>
  <si>
    <t>N - 2.2</t>
  </si>
  <si>
    <t>Template 3 Taxonomy-aligned economic activities (numerator) - Turnover based</t>
  </si>
  <si>
    <t>N - 3.1</t>
  </si>
  <si>
    <t>Template 3 Taxonomy-aligned economic activities (numerator) - CapEx based</t>
  </si>
  <si>
    <t>N - 3.2</t>
  </si>
  <si>
    <t>Template 4 Taxonomy-eligible but not taxonomy-aligned economic activities - Turnover based</t>
  </si>
  <si>
    <t>N - 4.1</t>
  </si>
  <si>
    <t>Template 4 Taxonomy-eligible but not taxonomy-aligned economic activities - CapEx based</t>
  </si>
  <si>
    <t>N - 4.2</t>
  </si>
  <si>
    <t>Template 5 Taxonomy non-eligible economic activities - Turnover based</t>
  </si>
  <si>
    <t>N - 5.1</t>
  </si>
  <si>
    <t>Template 5 Taxonomy non-eligible economic activities - CapEx based</t>
  </si>
  <si>
    <t>N - 5.2</t>
  </si>
  <si>
    <t>Business Strategy</t>
  </si>
  <si>
    <t>Disclaimers</t>
  </si>
  <si>
    <t>EU Taxonomy</t>
  </si>
  <si>
    <t>Overview</t>
  </si>
  <si>
    <r>
      <t>In 2020, the EU Taxonomy Regulation</t>
    </r>
    <r>
      <rPr>
        <vertAlign val="superscript"/>
        <sz val="11"/>
        <color theme="1"/>
        <rFont val="Calibri"/>
        <family val="2"/>
        <scheme val="minor"/>
      </rPr>
      <t>a</t>
    </r>
    <r>
      <rPr>
        <sz val="11"/>
        <color theme="1"/>
        <rFont val="Calibri"/>
        <family val="2"/>
        <scheme val="minor"/>
      </rPr>
      <t xml:space="preserve"> (‘the Regulation’ or ‘the Taxonomy’) was published with the objective of establishing a classification system for environmentally sustainable economic activities that is expected to play an important role in helping the EU scale up sustainable investment and implement the European Green Deal</t>
    </r>
    <r>
      <rPr>
        <vertAlign val="superscript"/>
        <sz val="11"/>
        <color theme="1"/>
        <rFont val="Calibri"/>
        <family val="2"/>
        <scheme val="minor"/>
      </rPr>
      <t>b</t>
    </r>
    <r>
      <rPr>
        <sz val="11"/>
        <color theme="1"/>
        <rFont val="Calibri"/>
        <family val="2"/>
        <scheme val="minor"/>
      </rPr>
      <t xml:space="preserve">. </t>
    </r>
  </si>
  <si>
    <t xml:space="preserve">The EU Taxonomy has six environmental objectives namely:
• climate change mitigation;
• climate change adaptation;
• sustainable use and protection of water and marine resources; 
• transition to a circular economy;
• pollution prevention and control; and
• protection and restoration of biodiversity and ecosystems. </t>
  </si>
  <si>
    <r>
      <t>The Regulation defines what can be considered as an environmentally sustainable economic activity. Article 8 of the Regulation requires entities subject to the obligation to publish non-financial information pursuant to Article 19a or Article 29a of the Accounting Directive as amended from time to time, including by the Non-Financial Reporting Directive</t>
    </r>
    <r>
      <rPr>
        <vertAlign val="superscript"/>
        <sz val="11"/>
        <color theme="1"/>
        <rFont val="Calibri"/>
        <family val="2"/>
        <scheme val="minor"/>
      </rPr>
      <t>c</t>
    </r>
    <r>
      <rPr>
        <sz val="11"/>
        <color theme="1"/>
        <rFont val="Calibri"/>
        <family val="2"/>
        <scheme val="minor"/>
      </rPr>
      <t xml:space="preserve"> (‘NFRD’), such as the Bank, to disclose to the public how and to what extent their activities are associated with environmentally sustainable economic activities as defined under the Regulation.</t>
    </r>
  </si>
  <si>
    <t xml:space="preserve">From the financial year ended 31 December 2021, the Bank was required by the Regulation to identify economic activities that are “taxonomy-eligible” in the context of the environmental objectives of climate change mitigation and climate change adaptation. Eligible activities qualify for further screening to determine whether they are taxonomy-aligned, and thus considered environmentally sustainable. </t>
  </si>
  <si>
    <t xml:space="preserve">From the financial year ended 31 December 2023, the Bank is required to analyse “taxonomy-eligible” activities across the four additional environmental objectives referred to above. However, as many of our clients have not yet published their FY23 annual reports, in which they will be disclosing information on the four additional objectives for the first time, and as our approach is to use actual published information provided by counterparties to produce our EU Taxonomy disclosures, we have not been able to conduct this analysis and therefore we have reported nil exposures for those objectives in the EU Taxonomy disclosures for financial year ended December 2023. For the same reason, we are also unable to analyse and to report taxonomy-eligibility of the additional economic activities in relation to the climate change mitigation or climate change adaption objectives, which were introduced as a result of amendments to the Climate Delegated Act in 2023 (Delegated Regulation (EU) 2023/2485 of 27 June 2023 amending  Delegated Regulation (EU) 2021/2139). </t>
  </si>
  <si>
    <t>These disclosures are set out in templates available to view on this spreadsheet.</t>
  </si>
  <si>
    <t>Taxonomy-alignment is assessed at an activity level. The criteria for EU taxonomy-alignment requires the taxonomy-eligible activity to meet all the following requirements: 
a) substantially contribute to at least one of the Taxonomy’s six objectives;  
b) do no significant harm to any of the environmental objectives set out in the Regulation; 
c) the company as a whole must meet minimum social safeguards; and
d) compliance of the economic activity with the relevant technical screening criteria set out in the Taxonomy delegated acts.</t>
  </si>
  <si>
    <t>The Regulation uses the term Green Asset Ratio (‘GAR’), which is calculated as Taxonomy Aligned Assets as a % of Total Covered Assets.  Total Covered Assets comprise total assets as defined under IFRS as adopted by the EU, minus trading book assets and minus exposures to central banks, central governments and supranational issuers.  (Total covered assets are also referred to as total GAR assets).</t>
  </si>
  <si>
    <t xml:space="preserve">On Turnover KPI basis, 16.6% of our exposures are taxonomy-eligible and 0.30% are taxonomy-aligned.  On CapEx KPI basis, 15.2% of our exposures are taxonomy-eligible and 0.51% are taxonomy-aligned. For both Turnover KPI and CapEx KPI, all aligned activities contribute to the objective of climate change mitigation only. The sectors that contributed to our aligned activities are "Electricity, gas, steam and air conditioning supply", "Manufacturing", "Construction", and "Information and Communication". </t>
  </si>
  <si>
    <t>The differences between our taxonomy-aligned assets and our taxonomy-eligible assets comprise:
- the Bank’s Italian residential mortgage exposure (€4.0bn); and
- CIB exposures that do not meet the all of the four criteria referred to at a)-d) above (€0.8bn).</t>
  </si>
  <si>
    <t>In general, given our nature as a wholesale bank which also intermediates financing through listed and wholesale markets, we believe that the EU Taxonomy Regulation does not fully capture the impact of the Bank on financing the green transition, and ratios derived from it are similarly limited.</t>
  </si>
  <si>
    <t>Brief description of EU Taxonomy Templates</t>
  </si>
  <si>
    <t>Templates</t>
  </si>
  <si>
    <t>Green Asset Ratio:</t>
  </si>
  <si>
    <t>1. Assets for the calculation of GAR</t>
  </si>
  <si>
    <t>Taxonomy-eligible loans and taxonomy-aligned loans, analysed by asset class</t>
  </si>
  <si>
    <t>Taxonomy-eligible loans and taxonomy-aligned loans to non-financial undertakings (other than mining and quarrying), analysed by NACE sector</t>
  </si>
  <si>
    <t>Taxonomy-eligible loans and taxonomy-aligned loans, analysed by asset class, as a % of NFRD eligible loans, and as a % of total assets</t>
  </si>
  <si>
    <t>New taxonomy-eligible loans and new taxonomy-aligned loans as a % of new NFRD eligible loans, analysed by asset class</t>
  </si>
  <si>
    <t>5. KPI off-balance sheet exposures</t>
  </si>
  <si>
    <t>Taxonomy-eligible financial guarantees and assets under management (‘AUM’) and taxonomy-aligned financial guarantees and AUM, as a % of financial guarantees and AUM that are NFRD eligible</t>
  </si>
  <si>
    <t>Nuclear energy and fossil gas:</t>
  </si>
  <si>
    <t>Nuclear energy and fossil gas related disclosures</t>
  </si>
  <si>
    <t>Description of nuclear energy and/or fossil gas related activities</t>
  </si>
  <si>
    <t>Template 1- Nuclear and fossil gas-related activities</t>
  </si>
  <si>
    <t>Qualitative disclosure to indicate whether the Bank has exposure to nuclear energy and/or fossil gas related activities</t>
  </si>
  <si>
    <t>Template 2 - Taxonomy-aligned economic activities (denominator)</t>
  </si>
  <si>
    <t>Analysis of ‘Taxonomy-aligned lending’ between nuclear, fossil gas and other activities as a percentage of total covered assets</t>
  </si>
  <si>
    <t>Template 3- Taxonomy-aligned economic activities (numerator)</t>
  </si>
  <si>
    <t>Analysis of ‘Taxonomy-aligned lending’ between nuclear, fossil gas and other activities as a percentage of total aligned assets</t>
  </si>
  <si>
    <t>Template 4- Taxonomy-eligible but not Taxonomy-aligned economic activities</t>
  </si>
  <si>
    <t>Analysis of ‘Taxonomy-eligible but not Taxonomy aligned’ lending between nuclear, fossil gas and other activities as a percentage of total covered assets</t>
  </si>
  <si>
    <t>Template 5- Taxonomy non-eligible economic activities</t>
  </si>
  <si>
    <t>Analysis of ‘Taxonomy non-eligible lending’ between nuclear, fossil gas and other activities as a percentage of total covered assets</t>
  </si>
  <si>
    <t>FY 2023 Turnover basis</t>
  </si>
  <si>
    <t>FY 2023 CapEx basis</t>
  </si>
  <si>
    <t>FY2022 Updated Turnover basis</t>
  </si>
  <si>
    <t>(€ m)</t>
  </si>
  <si>
    <t>KPI (% of total covered assets)</t>
  </si>
  <si>
    <t>Taxonomy-aligned activities</t>
  </si>
  <si>
    <t>Green Assets Ratio KPI</t>
  </si>
  <si>
    <t>Economic activities that are taxonomy-eligible but not taxonomy-aligned</t>
  </si>
  <si>
    <t>Economic activities with undertakings subject to NFRD, together with households that have been assessed as eligible</t>
  </si>
  <si>
    <t>Economic activities with households that have been assessed as taxonomy-eligible (retail mortgages)</t>
  </si>
  <si>
    <t>Taxonomy-eligible activities subject to NFRD (A)</t>
  </si>
  <si>
    <t>Economic activities with undertakings subject to NFRD other than households</t>
  </si>
  <si>
    <t>Taxonomy non-eligible activities subject to NFRD (B)</t>
  </si>
  <si>
    <t>Economic activities with undertakings subject to NFRD assessed as non-eligible</t>
  </si>
  <si>
    <t>Exposures to undertakings in scope of NFRD (A+B)</t>
  </si>
  <si>
    <t>Covered assets that are exposures to entities subject to NFRD</t>
  </si>
  <si>
    <t>Covered assets that are exposures to entities not subject to NFRD, including exposures to local government and households</t>
  </si>
  <si>
    <t>Total covered assets (A+B+C)</t>
  </si>
  <si>
    <t>Total covered assets are total assets as defined under IFRS as adopted by the EU, less trading book (including trading portfolio assets) and exposures to central banks, central governments and supranational issuers.</t>
  </si>
  <si>
    <t>of which Derivatives (Banking book)</t>
  </si>
  <si>
    <t>Banking Book derivatives (these are part of total covered assets).</t>
  </si>
  <si>
    <t>of which On demand interbank exposures</t>
  </si>
  <si>
    <t>Exposures to on-demand interbank loans</t>
  </si>
  <si>
    <t>KPI (% of total assets)</t>
  </si>
  <si>
    <t>KPI (% of total assets</t>
  </si>
  <si>
    <t>Exposures to central banks, central governments and supranational</t>
  </si>
  <si>
    <t>Trading book</t>
  </si>
  <si>
    <t>Total assets not included in GAR calculation</t>
  </si>
  <si>
    <t>Assets not included in denominator the calculation of the GAR</t>
  </si>
  <si>
    <t>Total covered assets (as above)</t>
  </si>
  <si>
    <t>Total assets (Gross of ECL)</t>
  </si>
  <si>
    <t>IFRS total assets, together with ECL deducted in the calculation of total assets</t>
  </si>
  <si>
    <t>ECL</t>
  </si>
  <si>
    <t>Excludes ECL on commitments, as reported within provisions and not netted against total assets</t>
  </si>
  <si>
    <t>Total assets</t>
  </si>
  <si>
    <t>Total assets as per IFRS balance sheet</t>
  </si>
  <si>
    <t>Taxonomy aligned activities (as above)</t>
  </si>
  <si>
    <t>Represents banking book non-NFRD exposures, which are included in the denominator for the Green Asset Ratio calculation (i.e., total non-NFRD exposures of €25,037m less households of €3,989m and local government financing of €382m) , expressed as a % of total assets, which include central bank and trading book exposures.</t>
  </si>
  <si>
    <t>a. Regulation (EU) 2020/852 of the European Parliament and of the Council of 18 June 2020 on the establishment of a framework to facilitate sustainable investment</t>
  </si>
  <si>
    <t>b. https://ec.europa.eu/info/strategy/priorities-2019-2024/european-green-deal_en. Please note that the information on this website does not form part of our report.</t>
  </si>
  <si>
    <t>c. Directive 2013/34/EU of the European Parliament and of the Council of 26 June 2013 on the annual financial statements, consolidated financial statements and related reports of certain types of undertakings, as amended from time to time, including by Directive 2014/95/EU of the European Parliament and of the Council of 22 October 2014.</t>
  </si>
  <si>
    <t>0. Summary of KPIs to be disclosed by credit institutions under Article 8 of the EU Taxonomy Regulation</t>
  </si>
  <si>
    <t>Year 2023</t>
  </si>
  <si>
    <r>
      <rPr>
        <b/>
        <sz val="11"/>
        <color rgb="FFFFFFFF"/>
        <rFont val="Calibri Light"/>
        <family val="2"/>
        <scheme val="major"/>
      </rPr>
      <t>Total environmentally sustainable assets</t>
    </r>
    <r>
      <rPr>
        <b/>
        <vertAlign val="superscript"/>
        <sz val="11"/>
        <color rgb="FFFFFFFF"/>
        <rFont val="Calibri Light"/>
        <family val="2"/>
        <scheme val="major"/>
      </rPr>
      <t>a</t>
    </r>
    <r>
      <rPr>
        <b/>
        <sz val="11"/>
        <color rgb="FFFFFFFF"/>
        <rFont val="Calibri Light"/>
        <family val="2"/>
        <scheme val="major"/>
      </rPr>
      <t xml:space="preserve">          (€m)</t>
    </r>
  </si>
  <si>
    <r>
      <t>KPI turnover</t>
    </r>
    <r>
      <rPr>
        <b/>
        <vertAlign val="superscript"/>
        <sz val="11"/>
        <color theme="0"/>
        <rFont val="Calibri Light"/>
        <family val="2"/>
        <scheme val="major"/>
      </rPr>
      <t>b</t>
    </r>
    <r>
      <rPr>
        <b/>
        <sz val="11"/>
        <color theme="0"/>
        <rFont val="Calibri Light"/>
        <family val="2"/>
        <scheme val="major"/>
      </rPr>
      <t xml:space="preserve"> (%)</t>
    </r>
  </si>
  <si>
    <r>
      <t>KPI CapEx</t>
    </r>
    <r>
      <rPr>
        <b/>
        <vertAlign val="superscript"/>
        <sz val="11"/>
        <color theme="0"/>
        <rFont val="Calibri Light"/>
        <family val="2"/>
        <scheme val="major"/>
      </rPr>
      <t>c</t>
    </r>
    <r>
      <rPr>
        <b/>
        <sz val="11"/>
        <color theme="0"/>
        <rFont val="Calibri Light"/>
        <family val="2"/>
        <scheme val="major"/>
      </rPr>
      <t xml:space="preserve"> (%)</t>
    </r>
  </si>
  <si>
    <r>
      <t>% coverage (over total assets)</t>
    </r>
    <r>
      <rPr>
        <b/>
        <vertAlign val="superscript"/>
        <sz val="11"/>
        <color theme="0"/>
        <rFont val="Calibri Light"/>
        <family val="2"/>
        <scheme val="major"/>
      </rPr>
      <t>d</t>
    </r>
  </si>
  <si>
    <r>
      <t>% of assets excluded from the numerator of the GAR (Article 7(2) and (3) and Section 1.1.2. of Annex V)</t>
    </r>
    <r>
      <rPr>
        <b/>
        <vertAlign val="superscript"/>
        <sz val="11"/>
        <color theme="0"/>
        <rFont val="Calibri Light"/>
        <family val="2"/>
        <scheme val="major"/>
      </rPr>
      <t>e</t>
    </r>
  </si>
  <si>
    <r>
      <t>% of assets excluded from the denominator of the GAR (Article 7(1) and Section 1.2.4 of Annex V)</t>
    </r>
    <r>
      <rPr>
        <b/>
        <vertAlign val="superscript"/>
        <sz val="11"/>
        <color theme="0"/>
        <rFont val="Calibri Light"/>
        <family val="2"/>
        <scheme val="major"/>
      </rPr>
      <t>f</t>
    </r>
  </si>
  <si>
    <t>Main KPI</t>
  </si>
  <si>
    <t>Green asset ratio (GAR) stock</t>
  </si>
  <si>
    <r>
      <t>Total environmentally sustainable activities</t>
    </r>
    <r>
      <rPr>
        <b/>
        <vertAlign val="superscript"/>
        <sz val="11"/>
        <color theme="0"/>
        <rFont val="Calibri Light"/>
        <family val="2"/>
        <scheme val="major"/>
      </rPr>
      <t>a</t>
    </r>
    <r>
      <rPr>
        <b/>
        <sz val="11"/>
        <color theme="0"/>
        <rFont val="Calibri Light"/>
        <family val="2"/>
        <scheme val="major"/>
      </rPr>
      <t xml:space="preserve">           (</t>
    </r>
    <r>
      <rPr>
        <b/>
        <sz val="11"/>
        <color theme="0"/>
        <rFont val="Calibri"/>
        <family val="2"/>
      </rPr>
      <t>€</t>
    </r>
    <r>
      <rPr>
        <b/>
        <sz val="11"/>
        <color theme="0"/>
        <rFont val="Calibri Light"/>
        <family val="2"/>
        <scheme val="major"/>
      </rPr>
      <t>m)</t>
    </r>
  </si>
  <si>
    <t>GAR (flow)</t>
  </si>
  <si>
    <r>
      <t>Trading book</t>
    </r>
    <r>
      <rPr>
        <i/>
        <vertAlign val="superscript"/>
        <sz val="11"/>
        <rFont val="Calibri"/>
        <family val="2"/>
        <scheme val="minor"/>
      </rPr>
      <t>g</t>
    </r>
  </si>
  <si>
    <t>N/A</t>
  </si>
  <si>
    <t>Financial guarantees</t>
  </si>
  <si>
    <r>
      <t>Assets under management</t>
    </r>
    <r>
      <rPr>
        <i/>
        <vertAlign val="superscript"/>
        <sz val="11"/>
        <rFont val="Calibri"/>
        <family val="2"/>
        <scheme val="minor"/>
      </rPr>
      <t>h</t>
    </r>
  </si>
  <si>
    <r>
      <t>Fees and commissions income</t>
    </r>
    <r>
      <rPr>
        <i/>
        <vertAlign val="superscript"/>
        <sz val="11"/>
        <rFont val="Calibri"/>
        <family val="2"/>
        <scheme val="minor"/>
      </rPr>
      <t>g</t>
    </r>
  </si>
  <si>
    <t xml:space="preserve">a. Total environmental sustainable assets/activities represents the Taxonomy aligned activities based on the Turnover KPI. </t>
  </si>
  <si>
    <t>b. Based on Turnover KPI of the counter-parties. It is calculated as the percentage of Taxonomy aligned exposures over total GAR assets.</t>
  </si>
  <si>
    <t>c. Based on CapEx KPI of the counter-parties. It is calculated as the percentage of Taxonomy aligned exposures over total GAR assets. Total environmental sustainable assets based on CapEx KPI amounts to €150m for GAR stock and €103m for GAR flow.</t>
  </si>
  <si>
    <t>d. Percentage of assets covered by the taxonomy aligned exposures based on Turnover KPI over Bank's total assets.</t>
  </si>
  <si>
    <t>e. Percentage of banking book exposures that are not eligible for Taxonomy screening (i.e., exposures that only forms part of in the denominator for the Green Asset Ratio calculation) over Bank's total assets.</t>
  </si>
  <si>
    <t>f. Percentage of assets not covered for GAR calculation (i.e. central bank, central governments and Supranational issuers and trading book exposures) over bank's total assets.</t>
  </si>
  <si>
    <t>g. Trading book and fees and commission KPIs are applicable from 1 January 2026, hence these are marked as Not Applicable (N/A).</t>
  </si>
  <si>
    <t>h. Exposures to financial corporations were not assessed for taxonomy eligibility and alignment to avoid double counting, in line with the Third Commission Notice published on 21 December 2023. Assets under management KPIs are not material for the year end 2023.</t>
  </si>
  <si>
    <t>Million EUR</t>
  </si>
  <si>
    <t>a</t>
  </si>
  <si>
    <t>b</t>
  </si>
  <si>
    <t>c</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</si>
  <si>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</si>
  <si>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</si>
  <si>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</si>
  <si>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</si>
  <si>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</si>
  <si>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</si>
  <si>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</si>
  <si>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</si>
  <si>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</si>
  <si>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</si>
  <si>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</si>
  <si>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</si>
  <si>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</si>
  <si>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</si>
  <si>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</si>
  <si>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</si>
  <si>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</si>
  <si>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</si>
  <si>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</si>
  <si>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</si>
  <si>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</si>
  <si>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</si>
  <si>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</si>
  <si>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</si>
  <si>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</si>
  <si>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</si>
  <si>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</si>
  <si>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</si>
  <si>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For the year ended 31 December 2023</t>
  </si>
  <si>
    <t xml:space="preserve">Total [gross] 
carrying 
amount </t>
  </si>
  <si>
    <t>Climate Change Mitigation (CCM)</t>
  </si>
  <si>
    <t>Climate Change Adaptation (CCA)</t>
  </si>
  <si>
    <t>Water and marine resources (WTR)</t>
  </si>
  <si>
    <t>Circular economy (CE)</t>
  </si>
  <si>
    <t>Pollution (PPC)</t>
  </si>
  <si>
    <t>Biodiversity and Ecosystems (BIO)</t>
  </si>
  <si>
    <r>
      <t>TOTAL (CCM + CCA + WTR + CE + PPC + BIO)</t>
    </r>
    <r>
      <rPr>
        <b/>
        <vertAlign val="superscript"/>
        <sz val="14"/>
        <color theme="0"/>
        <rFont val="Calibri"/>
        <family val="2"/>
      </rPr>
      <t>a</t>
    </r>
  </si>
  <si>
    <t>Of which towards taxonomy relevant sectors (Taxonomy-eligible)</t>
  </si>
  <si>
    <t>Of which towards taxonomy relevant sectors
(Taxonomy-eligible)</t>
  </si>
  <si>
    <t xml:space="preserve"> </t>
  </si>
  <si>
    <t>Of which environmentally sustainable (Taxonomy-aligned)</t>
  </si>
  <si>
    <t>Of which environmentally
sustainable (Taxonomy-aligned)</t>
  </si>
  <si>
    <t>Of which Use of
Proceeds</t>
  </si>
  <si>
    <t>Of which 
transitional</t>
  </si>
  <si>
    <t>Of which 
enabling</t>
  </si>
  <si>
    <t>Of which Use
of Proceeds</t>
  </si>
  <si>
    <t>Of which Use of Proceeds</t>
  </si>
  <si>
    <t>Of which enabling</t>
  </si>
  <si>
    <t>Of which transitional</t>
  </si>
  <si>
    <t>GAR - Covered assets in both numerator and denominator</t>
  </si>
  <si>
    <t xml:space="preserve">   Loans and advances, debt securities and equity instruments not 
   HfT eligible for GAR calculation</t>
  </si>
  <si>
    <t xml:space="preserve">         Financial undertakings</t>
  </si>
  <si>
    <r>
      <t xml:space="preserve">            Credit institutions</t>
    </r>
    <r>
      <rPr>
        <b/>
        <vertAlign val="superscript"/>
        <sz val="11"/>
        <color theme="1"/>
        <rFont val="Calibri"/>
        <family val="2"/>
        <scheme val="minor"/>
      </rPr>
      <t>b</t>
    </r>
  </si>
  <si>
    <r>
      <t xml:space="preserve">               Loans and advances</t>
    </r>
    <r>
      <rPr>
        <vertAlign val="superscript"/>
        <sz val="11"/>
        <color theme="1"/>
        <rFont val="Calibri"/>
        <family val="2"/>
        <scheme val="minor"/>
      </rPr>
      <t>c</t>
    </r>
  </si>
  <si>
    <t xml:space="preserve">               Debt securities, including UoP</t>
  </si>
  <si>
    <t xml:space="preserve">               Equity instruments</t>
  </si>
  <si>
    <t/>
  </si>
  <si>
    <r>
      <t xml:space="preserve">            Other financial corporations</t>
    </r>
    <r>
      <rPr>
        <b/>
        <vertAlign val="superscript"/>
        <sz val="11"/>
        <color theme="1"/>
        <rFont val="Calibri"/>
        <family val="2"/>
        <scheme val="minor"/>
      </rPr>
      <t>d</t>
    </r>
  </si>
  <si>
    <t xml:space="preserve">               of which investment firms</t>
  </si>
  <si>
    <r>
      <t xml:space="preserve">                  Loans and advances</t>
    </r>
    <r>
      <rPr>
        <vertAlign val="superscript"/>
        <sz val="11"/>
        <color theme="1"/>
        <rFont val="Calibri"/>
        <family val="2"/>
        <scheme val="minor"/>
      </rPr>
      <t>c</t>
    </r>
  </si>
  <si>
    <t xml:space="preserve">                  Debt securities, including UoP</t>
  </si>
  <si>
    <t xml:space="preserve">                  Equity instruments</t>
  </si>
  <si>
    <t xml:space="preserve">               of which  management companies</t>
  </si>
  <si>
    <t xml:space="preserve">               of which insurance undertakings</t>
  </si>
  <si>
    <t xml:space="preserve">         Non-financial undertakings</t>
  </si>
  <si>
    <t xml:space="preserve">         Households</t>
  </si>
  <si>
    <r>
      <t xml:space="preserve">               of which loans collateralised by residential immovable 
               property</t>
    </r>
    <r>
      <rPr>
        <vertAlign val="superscript"/>
        <sz val="11"/>
        <color theme="1"/>
        <rFont val="Calibri"/>
        <family val="2"/>
        <scheme val="minor"/>
      </rPr>
      <t>e</t>
    </r>
  </si>
  <si>
    <t xml:space="preserve">               of which building renovation loans</t>
  </si>
  <si>
    <t xml:space="preserve">               of which motor vehicle loans</t>
  </si>
  <si>
    <t xml:space="preserve">         Local governments financing</t>
  </si>
  <si>
    <t xml:space="preserve">               Housing financing</t>
  </si>
  <si>
    <t xml:space="preserve">               Other local government financing</t>
  </si>
  <si>
    <t xml:space="preserve">         Collateral obtained by taking possession: residential and 
         commercial immovable properties </t>
  </si>
  <si>
    <t>Assets excluded from the numerator for GAR calculation (covered
in the denominator)</t>
  </si>
  <si>
    <t xml:space="preserve">         Financial and Non-financial undertakings</t>
  </si>
  <si>
    <t xml:space="preserve">            SMEs and NFCs (other than SMEs) not subject to NFRD 
            disclosure obligations</t>
  </si>
  <si>
    <r>
      <t xml:space="preserve">               Loans and advances</t>
    </r>
    <r>
      <rPr>
        <b/>
        <vertAlign val="superscript"/>
        <sz val="11"/>
        <color theme="1"/>
        <rFont val="Calibri"/>
        <family val="2"/>
        <scheme val="minor"/>
      </rPr>
      <t>c</t>
    </r>
  </si>
  <si>
    <t xml:space="preserve">                  of which loans collateralised by commercial immovable 
                  property</t>
  </si>
  <si>
    <t xml:space="preserve">                  of which building renovation loans</t>
  </si>
  <si>
    <t xml:space="preserve">               Debt securities</t>
  </si>
  <si>
    <t xml:space="preserve">            Non-EU country counterparties not subject to NFRD disclosure 
            obligations</t>
  </si>
  <si>
    <t xml:space="preserve">         Derivatives</t>
  </si>
  <si>
    <t xml:space="preserve">         On demand interbank loans</t>
  </si>
  <si>
    <t xml:space="preserve">         Cash and cash-related assets</t>
  </si>
  <si>
    <t xml:space="preserve">         Other categories of assets (e.g. Goodwill, commodities etc.)</t>
  </si>
  <si>
    <t>Total GAR assets</t>
  </si>
  <si>
    <t xml:space="preserve">  </t>
  </si>
  <si>
    <t>Assets not covered for GAR calculation</t>
  </si>
  <si>
    <t xml:space="preserve">         Central governments and Supranational issuers</t>
  </si>
  <si>
    <t xml:space="preserve">         Central banks exposure</t>
  </si>
  <si>
    <t xml:space="preserve">         Trading book</t>
  </si>
  <si>
    <t>Off-balance sheet exposures - Undertakings subject to NFRD disclosure obligations</t>
  </si>
  <si>
    <t>Assets under management</t>
  </si>
  <si>
    <t xml:space="preserve">Of which debt securities </t>
  </si>
  <si>
    <t xml:space="preserve">Of which equity instruments </t>
  </si>
  <si>
    <t>a. The Delegated Act setting out the technical screening criteria for the four other environmental objectives (i.e., sustainable use and protection of water and marine resources, transition to a circular Economy, pollution prevention and control, and protection and restoration of biodiversity and ecosystems) was adopted by the Commission on 27 June 2023 and was published in the Official Journal of the EU on 21 November 2023. In relation to these four additional environmental objectives, financial institutions are required to report EU Taxonomy eligibility in line with the Delegated Regulation 2023/2485. We have assessed the availability of data for this purpose through our third-party data provider and also reviewed the published disclosures of our clients. As our clients have not yet reported their EU Taxonomy eligibility in relation to these new objectives (as at year end 2023), we have reported them as Nil. Therefore, the columns related to the eligibility and alignment against the four other environmental objectives of the EU Taxonomy have been greyed out from the Template.</t>
  </si>
  <si>
    <t>b. As per the Third Commission Notice published on 21 December 2023, where the same exposure is relevant for two or more environmental objectives, it should be allocated to the most relevant objective based on the information provided by the financial counterparty in order to avoid double counting. Given that credit institutions were not required to report the breakdown of eligibility against the EU Taxonomy objectives of climate change mitigation and climate change adaptation for [FY 2021 and FY 2022], the Bank has decided to report the eligibility under the objective of climate change mitigation in the above table.</t>
  </si>
  <si>
    <t>c. Cash collateral balances has been included under loans and advances.</t>
  </si>
  <si>
    <t>d. Exposures amounting to €375m could not be classified under investment firms, management companies, and insurance undertakings. Hence the total of the three categories under other financial corporations do not exactly match with the balance of other financial corporations.</t>
  </si>
  <si>
    <t>e. Loan collateralised by residential immovable properties under Households € 3,989m were considered to be 100% eligible but not aligned.</t>
  </si>
  <si>
    <t>f. For AUM, exposure relating to discretionary portfolio management for NFRD clients was taken into consideration. As the balances of €353 m relates to financial institutions, no eligibility and alignment were undertaken to avoid double counting in line with the Third Commission Notice published on 21 Dec 2023.</t>
  </si>
  <si>
    <t>1. Assets for the calculation of GAR - Capex based</t>
  </si>
  <si>
    <r>
      <t>Assets under management</t>
    </r>
    <r>
      <rPr>
        <b/>
        <vertAlign val="superscript"/>
        <sz val="11"/>
        <color theme="1"/>
        <rFont val="Calibri"/>
        <family val="2"/>
        <scheme val="minor"/>
      </rPr>
      <t>f</t>
    </r>
  </si>
  <si>
    <t>Breakdown by sector - NACE 4 digits level 
(code and label)</t>
  </si>
  <si>
    <t>aa</t>
  </si>
  <si>
    <r>
      <t>TOTAL (CCM + CCA + WTR + CE + PPC + BIO)</t>
    </r>
    <r>
      <rPr>
        <b/>
        <vertAlign val="superscript"/>
        <sz val="16"/>
        <color theme="0"/>
        <rFont val="Calibri"/>
        <family val="2"/>
      </rPr>
      <t>a</t>
    </r>
  </si>
  <si>
    <t>Non-Financial corporates (Subject to NFRD)</t>
  </si>
  <si>
    <t>SMEs and other NFC not subject to NFRD</t>
  </si>
  <si>
    <r>
      <t>[Gross] carrying amount</t>
    </r>
    <r>
      <rPr>
        <b/>
        <vertAlign val="superscript"/>
        <sz val="14"/>
        <color theme="0"/>
        <rFont val="Calibri"/>
        <family val="2"/>
        <scheme val="minor"/>
      </rPr>
      <t>b</t>
    </r>
  </si>
  <si>
    <t>[Gross] carrying amount</t>
  </si>
  <si>
    <t>Mn EUR</t>
  </si>
  <si>
    <t>Of which environmentally sustainable (WTR)</t>
  </si>
  <si>
    <t>Of which environmentally sustainable (CE)</t>
  </si>
  <si>
    <t>Of which environmentally sustainable (PPC)</t>
  </si>
  <si>
    <t>Of which environmentally sustainable (BIO)</t>
  </si>
  <si>
    <t>Of which environmentally sustainable (CCM + CCA + WTR + CE + PPC + BIO)</t>
  </si>
  <si>
    <t>10.51 Operation of dairies and cheese making</t>
  </si>
  <si>
    <t>10.89 Manufacture of other food products n.e.c.</t>
  </si>
  <si>
    <t>20.59 Manufacture of other chemical products n.e.c.</t>
  </si>
  <si>
    <t>21.20 Manufacture of pharmaceutical preparations</t>
  </si>
  <si>
    <t>22.11 Manufacture of rubber tyres and tubes; retreading and rebuilding of rubber tyres</t>
  </si>
  <si>
    <t>26.30 Manufacture of communication equipment</t>
  </si>
  <si>
    <t>27.12 Manufacture of electricity distribution and control apparatus</t>
  </si>
  <si>
    <t>29.10 Manufacture of motor vehicles</t>
  </si>
  <si>
    <t>35.11 Production of electricity</t>
  </si>
  <si>
    <t>35.12 Transmission of electricity</t>
  </si>
  <si>
    <t>35.13 Distribution of electricity</t>
  </si>
  <si>
    <t>42.11 Construction of roads and motorways</t>
  </si>
  <si>
    <t>45.11 Sale of cars and light motor vehicles</t>
  </si>
  <si>
    <t>46.46 Wholesale of pharmaceutical goods</t>
  </si>
  <si>
    <t>47.78 Other retail sale of new goods in specialised stores</t>
  </si>
  <si>
    <t>51.10 Passenger air transport</t>
  </si>
  <si>
    <t>52.21 Service activities incidental to land transportation</t>
  </si>
  <si>
    <t>53.20 Other postal and courier activities</t>
  </si>
  <si>
    <t>55.10 Hotels and similar accommodation</t>
  </si>
  <si>
    <t>61.20 Wireless telecommunications activities</t>
  </si>
  <si>
    <t>61.90 Other telecommunications activities</t>
  </si>
  <si>
    <t>62.02 Computer consultancy activities</t>
  </si>
  <si>
    <t>63.11 Data processing, hosting and related activities</t>
  </si>
  <si>
    <t>68.20 Renting and operating of own or leased real estate</t>
  </si>
  <si>
    <t>71.20 Technical testing and analysis</t>
  </si>
  <si>
    <t>79.12 Tour operator activities</t>
  </si>
  <si>
    <t>82.99 Other business support service activities n.e.c.</t>
  </si>
  <si>
    <t>86.90 Other human health activities</t>
  </si>
  <si>
    <t>a. The Delegated Act setting out the technical screening criteria for the four other environmental objectives (i.e., sustainable use and protection of water and marine resources, transition to a circular Economy, pollution prevention and control, and protection and restoration of biodiversity and ecosystems) was adopted by the Commission on 27 June 2023 and were published in the Official Journal of the EU on 21 November 2023. In relation to these four additional environmental objectives, financial institutions are required to report EU Taxonomy eligibility in line with the Delegated Regulation 2023/2485. We have assessed the availability of data for this purpose through our third-party data provider and also reviewed the published disclosures of our clients. As our clients have not yet reported their EU Taxonomy eligibility in relation to these new objectives (as at year end 2023), we have reported them as Nil. Therefore, the columns related to the eligibility and alignment against the four new objectives of the EU Taxonomy have been greyed out.</t>
  </si>
  <si>
    <t>b. The table does not include exposure to Mining &amp; Quarrying as the sector is not considered as eligible under the EU Taxonomy.</t>
  </si>
  <si>
    <t>% (compared to total covered assets in the denominator)</t>
  </si>
  <si>
    <r>
      <t>TOTAL (CCM + CCA + WTR + CE + PPC + BIO)</t>
    </r>
    <r>
      <rPr>
        <b/>
        <vertAlign val="superscript"/>
        <sz val="14"/>
        <color theme="0"/>
        <rFont val="Calibri"/>
        <family val="2"/>
        <scheme val="minor"/>
      </rPr>
      <t>a</t>
    </r>
  </si>
  <si>
    <r>
      <t>Proportion of total covered assets funding taxonomy relevant sectors (Taxonomy-eligible)</t>
    </r>
    <r>
      <rPr>
        <b/>
        <vertAlign val="superscript"/>
        <sz val="11"/>
        <color theme="0"/>
        <rFont val="Calibri"/>
        <family val="2"/>
        <scheme val="minor"/>
      </rPr>
      <t>b</t>
    </r>
  </si>
  <si>
    <t>Proportion of total covered assets funding taxonomy relevant sectors (Taxonomy-eligible)</t>
  </si>
  <si>
    <r>
      <t>Proportion of total new assets covered</t>
    </r>
    <r>
      <rPr>
        <b/>
        <vertAlign val="superscript"/>
        <sz val="11"/>
        <color theme="0"/>
        <rFont val="Calibri"/>
        <family val="2"/>
        <scheme val="minor"/>
      </rPr>
      <t>c</t>
    </r>
  </si>
  <si>
    <r>
      <t>Proportion of total covered assets funding taxonomy relevant sectors (Taxonomy-aligned)</t>
    </r>
    <r>
      <rPr>
        <b/>
        <vertAlign val="superscript"/>
        <sz val="11"/>
        <color theme="0"/>
        <rFont val="Calibri"/>
        <family val="2"/>
        <scheme val="minor"/>
      </rPr>
      <t>d</t>
    </r>
  </si>
  <si>
    <t>Proportion of total covered assets funding taxonomy relevant sectors (Taxonomy-aligned)</t>
  </si>
  <si>
    <t xml:space="preserve">         Financial undertakings </t>
  </si>
  <si>
    <t xml:space="preserve">            Credit institutions</t>
  </si>
  <si>
    <t xml:space="preserve">               Loans and advances</t>
  </si>
  <si>
    <t xml:space="preserve">            Other financial corporations</t>
  </si>
  <si>
    <t xml:space="preserve">                  Loans and advances</t>
  </si>
  <si>
    <t xml:space="preserve">               of which loans collateralised by residential immovable 
               property</t>
  </si>
  <si>
    <t>a. The Delegated Act setting out the technical screening criteria for the four other environmental objectives (i.e., sustainable use and protection of water and marine resources, transition to a circular Economy, pollution prevention and control, and protection and restoration of biodiversity and ecosystems) was adopted by the Commission on 27 June 2023 and were published in the Official Journal of the EU on 21 November 2023. In relation to these four additional environmental objectives, financial institutions are required to report EU Taxonomy eligibility in line with the Delegated Regulation 2023/2485. We have assessed the availability of data for this purpose through our third-party data provider and also reviewed the published disclosures of our clients. As our clients have not yet reported their EU Taxonomy eligibility in relation to these new objectives (as at year end 2023), we have reported them as Nil. Therefore, the columns related to the eligibility and alignment against the four new objectives of the EU Taxonomy have been greyed out from the Template.</t>
  </si>
  <si>
    <t xml:space="preserve">b. This is calculated as total gross carrying amount eligible for the respective EU Taxonomy objective over the total gross carrying amount appearing in Template 1 for the respective row.
</t>
  </si>
  <si>
    <t>c. Proportion of total assets covered is calculated as the total gross carrying amount appearing in Template 1 for the respective row over the over the Bank’s total assets.</t>
  </si>
  <si>
    <t>d. This is calculated as total gross carrying amount aligned for the respective EU Taxonomy objective over the total gross carrying amount appearing in Template 1 for the respective row.</t>
  </si>
  <si>
    <t>3. GAR KPI stock - Capex based</t>
  </si>
  <si>
    <t>For the year ended December 2023</t>
  </si>
  <si>
    <t>Of which
Use of
Proceeds</t>
  </si>
  <si>
    <t>% (compared to flow of total eligible assets)</t>
  </si>
  <si>
    <t>Loans and advances, debt securities and equity instruments not HfT eligible for GAR calculation</t>
  </si>
  <si>
    <r>
      <t>Financial undertakings</t>
    </r>
    <r>
      <rPr>
        <b/>
        <strike/>
        <sz val="11"/>
        <color rgb="FF0070C0"/>
        <rFont val="Calibri"/>
        <family val="2"/>
        <scheme val="minor"/>
      </rPr>
      <t/>
    </r>
  </si>
  <si>
    <t>Credit institutions</t>
  </si>
  <si>
    <r>
      <t>Loans and advances</t>
    </r>
    <r>
      <rPr>
        <vertAlign val="superscript"/>
        <sz val="11"/>
        <rFont val="Calibri"/>
        <family val="2"/>
        <scheme val="minor"/>
      </rPr>
      <t>e</t>
    </r>
  </si>
  <si>
    <t>Debt securities, including UoP</t>
  </si>
  <si>
    <t>Equity instruments</t>
  </si>
  <si>
    <t>Other financial corporations</t>
  </si>
  <si>
    <t>of which investment firms</t>
  </si>
  <si>
    <t>of which  management companies</t>
  </si>
  <si>
    <t>of which insurance undertakings</t>
  </si>
  <si>
    <r>
      <t>Non-financial undertakings</t>
    </r>
    <r>
      <rPr>
        <b/>
        <strike/>
        <sz val="11"/>
        <color rgb="FF0070C0"/>
        <rFont val="Calibri"/>
        <family val="2"/>
        <scheme val="minor"/>
      </rPr>
      <t/>
    </r>
  </si>
  <si>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</si>
  <si>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</si>
  <si>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</si>
  <si>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</si>
  <si>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</si>
  <si>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</si>
  <si>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</si>
  <si>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</si>
  <si>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b. This is calculated as total gross carrying amount of flow eligible for the respective EU Taxonomy objective over the total gross carrying amount of flow for the respective row.</t>
  </si>
  <si>
    <t>c. Proportion of total new assets covered is calculated as the total gross carrying amount appearing in the flow for the respective row over the Bank’s total assets.</t>
  </si>
  <si>
    <t>d. This is calculated as total gross carrying amount of flow aligned for the respective EU Taxonomy objective over the total gross carrying amount of flow for the respective row.</t>
  </si>
  <si>
    <t>e. Cash collateral has been excluded from Loans and advances for flow calculation.</t>
  </si>
  <si>
    <t>a. The Delegated Act setting out the technical screening criteria for the four other environmental objectives (i.e., sustainable use and protection of water and marine resources, transition to a circular Economy, pollution prevention and control, and protection and restoration of biodiversity and ecosystems) was adopted by the Commission on 27 June 2023 and were published in the Official Journal of the EU on 21 November 2023. In relation to these four additional environmental objectives, financial institutions are required to report EU Taxonomy eligibility in line with the Delegated Regulation 2023/2485. We have assessed the availability of data for this purpose through our third-party data provider and also reviewed the published disclosures of our clients. As our clients have not yet reported their EU Taxonomy eligibility in relation to these new objectives (as at year end 2023), we have reported them as Nil . Therefore, the columns related to the eligibility and alignment against the four new objectives of the EU Taxonomy have been greyed out from the Template.</t>
  </si>
  <si>
    <t>5. KPI off-balance sheet exposures - Turnover based</t>
  </si>
  <si>
    <t>% (compared to total eligible off-balance sheet assets)</t>
  </si>
  <si>
    <r>
      <t>Proportion of total covered assets funding taxonomy relevant
sectors (Taxonomy-eligible)</t>
    </r>
    <r>
      <rPr>
        <b/>
        <vertAlign val="superscript"/>
        <sz val="11"/>
        <color theme="0"/>
        <rFont val="Calibri"/>
        <family val="2"/>
        <scheme val="minor"/>
      </rPr>
      <t>b</t>
    </r>
  </si>
  <si>
    <r>
      <t>Proportion of total covered assets funding 
taxonomy relevant sectors (Taxonomy-aligned)</t>
    </r>
    <r>
      <rPr>
        <b/>
        <vertAlign val="superscript"/>
        <sz val="11"/>
        <color theme="0"/>
        <rFont val="Calibri"/>
        <family val="2"/>
        <scheme val="minor"/>
      </rPr>
      <t>c</t>
    </r>
  </si>
  <si>
    <r>
      <t>Proportion of total covered assets
funding taxonomy relevant sectors
(Taxonomy-aligned)</t>
    </r>
    <r>
      <rPr>
        <b/>
        <vertAlign val="superscript"/>
        <sz val="11"/>
        <color theme="0"/>
        <rFont val="Calibri"/>
        <family val="2"/>
        <scheme val="minor"/>
      </rPr>
      <t>c</t>
    </r>
  </si>
  <si>
    <r>
      <t>Proportion of total covered assets funding taxonomy relevant sectors (Taxonomy-aligned)</t>
    </r>
    <r>
      <rPr>
        <b/>
        <vertAlign val="superscript"/>
        <sz val="11"/>
        <color theme="0"/>
        <rFont val="Calibri"/>
        <family val="2"/>
        <scheme val="minor"/>
      </rPr>
      <t>c</t>
    </r>
  </si>
  <si>
    <t>Financial guarantees (FinGuar KPI)</t>
  </si>
  <si>
    <t>Assets under management (AuM KPI)</t>
  </si>
  <si>
    <t>c. This is calculated as total gross carrying amount aligned for the respective EU Taxonomy objective over the total gross carrying amount appearing in Template 1 for the respective row.</t>
  </si>
  <si>
    <t>5. KPI off-balance sheet exposures - CapEx based</t>
  </si>
  <si>
    <t>5. KPI off-balance sheet flow exposures - Turnover based</t>
  </si>
  <si>
    <t>5. KPI off-balance sheet flow exposures - CapEx based</t>
  </si>
  <si>
    <t>Section</t>
  </si>
  <si>
    <t>Activity description</t>
  </si>
  <si>
    <t>4.26 - Pre-commercial stages of advanced technologies to produce energy from nuclear processes with minimal waste from the fuel cycle;</t>
  </si>
  <si>
    <t>Research, development, demonstration, and deployment of innovative electricity generation facilities, licenced by Member States’ competent authorities in accordance with applicable national law, that produce energy from nuclear processes with minimal waste from the fuel cycle.</t>
  </si>
  <si>
    <t>4.27 - Construction and safe operation of new nuclear power plants, for the generation of electricity or heat, including for hydrogen production, using best-available technologies</t>
  </si>
  <si>
    <t>Construction and safe operation of new nuclear installations for which the construction permit has been issued by 2045 by Member States’ competent authorities, in accordance with applicable national law, to produce electricity or process heat, including for the purposes of district heating or industrial processes such as hydrogen production (new nuclear installations or NNIs), as well as their safety upgrades</t>
  </si>
  <si>
    <t>Modification of existing nuclear installations for the purposes of extension, authorised by Member States’ competent authorities by 2040 in accordance with applicable national law, of the service time of safe operation of nuclear installations that produce electricity or heat from nuclear energy (‘nuclear power plants’ or ‘NPPs’)</t>
  </si>
  <si>
    <t>Construction or operation of electricity generation facilities that produce electricity using fossil gaseous fuels. This activity does not include electricity generation from the exclusive use of renewable non-fossil gaseous and liquid fuels as referred to in Section 4.7 of this Annex I to Delegated Regulation (EU) 2021/2139 and biogas and bio-liquid fuels as referred to in Section 4.8 of Annex I to Delegated Regulation (EU) 2021/2139</t>
  </si>
  <si>
    <t>Construction, refurbishment, and operation of combined heat/cool and power generation facilities using fossil gaseous fuels. This activity does not include high-efficiency co-generation of heat/cool and power from the exclusive use of renewable non-fossil gaseous and liquid fuels referred to in Section 4.19 of Annex I to Delegated Regulation (EU) 2021/2139, and biogas and bio-liquid fuels referred to in Section 4.20 of Annex I to Delegated Regulation (EU) 2021/2139</t>
  </si>
  <si>
    <t>4.31 - Production of heat/cool from
fossil gaseous fuels in an efficient
district heating and cooling system</t>
  </si>
  <si>
    <t>Construction, refurbishment, and operation of heat generation facilities that produce heat/cool using fossil gaseous fuels connected to efficient district heating and cooling within the meaning of Article 2, point (41) of Directive 2012/27/EU. This activity does not include production of heat/cool in an efficient district heating from the exclusive use of renewable non-fossil gaseous and liquid fuels referred to in Section 4.23 of Annex I to Delegated Regulation (EU) 2021/2139 and biogas and bio-liquid fuels referred to in Section 4.24 of Annex I to Delegated Regulation (EU) 2021/2139</t>
  </si>
  <si>
    <t>Template 1 Nuclear and fossil gas related activities - Turnover and CapEx based</t>
  </si>
  <si>
    <t>Row</t>
  </si>
  <si>
    <t>Nuclear energy related activities</t>
  </si>
  <si>
    <t>The undertaking carries out, funds or has exposures to research, development, demonstration and deployment of innovative electricity generation facilities that produce energy from nuclear processes with minimal waste from the fuel cycle.</t>
  </si>
  <si>
    <t>Yes</t>
  </si>
  <si>
    <t>The undertaking carries out, funds or has exposures to construction and safe operation of new nuclear installations to produce electricity or process heat, including for the purposes of district heating or industrial processes such as hydrogen production, as well as their safety upgrades, using best available technologies.</t>
  </si>
  <si>
    <t>The undertaking carries out, funds or has exposures to safe operation of existing nuclear installations that produce electricity or process heat, including for the purposes of district heating or industrial processes such as hydrogen production from nuclear energy, as well as their safety upgrades.</t>
  </si>
  <si>
    <t>Fossil gas related activities</t>
  </si>
  <si>
    <t>The undertaking carries out, funds or has exposures to construction or operation of electricity generation facilities that produce electricity using fossil gaseous fuels.</t>
  </si>
  <si>
    <t>The undertaking carries out, funds or has exposures to construction, refurbishment, and operation of combined heat/cool and power generation facilities using fossil gaseous fuels.</t>
  </si>
  <si>
    <t>The undertaking carries out, funds or has exposures to construction, refurbishment and operation of heat generation facilities that produce heat/cool using fossil gaseous fuels.</t>
  </si>
  <si>
    <t>Economic activities</t>
  </si>
  <si>
    <r>
      <t>For the year ended 31 December 2023</t>
    </r>
    <r>
      <rPr>
        <b/>
        <vertAlign val="superscript"/>
        <sz val="11"/>
        <color theme="0"/>
        <rFont val="Calibri"/>
        <family val="2"/>
        <scheme val="minor"/>
      </rPr>
      <t>a</t>
    </r>
  </si>
  <si>
    <t>Amount and proportion (the information is to be presented in monetary amounts and as percentages)</t>
  </si>
  <si>
    <t>CCM+CCA</t>
  </si>
  <si>
    <t>Climate change mitigation
(CCM)</t>
  </si>
  <si>
    <t>Climate change adaptation
(CCM)</t>
  </si>
  <si>
    <r>
      <t>Amount (</t>
    </r>
    <r>
      <rPr>
        <b/>
        <sz val="11"/>
        <color theme="0"/>
        <rFont val="Calibri"/>
        <family val="2"/>
      </rPr>
      <t>€m)</t>
    </r>
  </si>
  <si>
    <t>%</t>
  </si>
  <si>
    <t>Amount and proportion of taxonomy-aligned economic activity referred to in Section 4.26 of Annexes I and II to Delegated Regulation 2021/2139 in the denominator of the applicable KPI</t>
  </si>
  <si>
    <t>Amount and proportion of taxonomy-aligned economic activity referred to in Section 4.27 of Annexes I and II to Delegated Regulation 2021/2139 in the denominator of the applicable KPI</t>
  </si>
  <si>
    <r>
      <t>Amount and proportion of taxonomy-aligned economic activity referred to in Section 4.28 of Annexes I and II to Delegated Regulation 2021/2139 in the denominator of the applicable KPI</t>
    </r>
    <r>
      <rPr>
        <vertAlign val="superscript"/>
        <sz val="11"/>
        <color theme="1"/>
        <rFont val="Calibri"/>
        <family val="2"/>
        <scheme val="minor"/>
      </rPr>
      <t>b</t>
    </r>
  </si>
  <si>
    <t>Amount and proportion of taxonomy-aligned economic activity referred to in Section 4.29 of Annexes I and II to Delegated Regulation 2021/2139 in the denominator of the applicable KPI</t>
  </si>
  <si>
    <t>Amount and proportion of taxonomy-aligned economic activity referred to in Section 4.30 of Annexes I and II to Delegated Regulation 2021/2139 in the denominator of the applicable KPI</t>
  </si>
  <si>
    <t>Amount and proportion of taxonomy-aligned economic activity referred to in Section 4.31 of Annexes I and II to Delegated Regulation 2021/2139 in the denominator of the applicable KPI</t>
  </si>
  <si>
    <r>
      <t>Amount and proportion of other taxonomy-aligned economic activities not referred to in rows 1 to 6 above in the denominator of the applicable KPI</t>
    </r>
    <r>
      <rPr>
        <b/>
        <vertAlign val="superscript"/>
        <sz val="11"/>
        <color theme="1"/>
        <rFont val="Calibri"/>
        <family val="2"/>
        <scheme val="minor"/>
      </rPr>
      <t>c</t>
    </r>
  </si>
  <si>
    <r>
      <t>Total KPI</t>
    </r>
    <r>
      <rPr>
        <b/>
        <vertAlign val="superscript"/>
        <sz val="11"/>
        <color theme="1"/>
        <rFont val="Calibri"/>
        <family val="2"/>
        <scheme val="minor"/>
      </rPr>
      <t>d</t>
    </r>
  </si>
  <si>
    <t>a. This template for reporting Taxonomy aligned economic activities was not required for the FY 2022 reporting period, hence no comparatives are presented for December 2022.</t>
  </si>
  <si>
    <r>
      <t xml:space="preserve">b. </t>
    </r>
    <r>
      <rPr>
        <sz val="10"/>
        <color theme="1"/>
        <rFont val="Calibri"/>
        <family val="2"/>
      </rPr>
      <t>€</t>
    </r>
    <r>
      <rPr>
        <sz val="10"/>
        <color theme="1"/>
        <rFont val="Calibri"/>
        <family val="2"/>
        <scheme val="minor"/>
      </rPr>
      <t>12m represents the Bank’s share of the counterparty’s aligned Turnover from the activity referred to in Section 4.28 of Annexes I and II to Delegated Regulation 2021/2139.</t>
    </r>
  </si>
  <si>
    <t>c. € 77m represents the aligned turnover for Barclays after excluding the Bank’s share of the counterparty’s aligned Turnover from the activity referred to in Section 4.26 to 4.31 of Annexes I and II to Delegated Regulation 2021/2139.</t>
  </si>
  <si>
    <t>b. €3m and €19m represents the Bank’s share of the counterparty’s aligned CapEx from the activity referred to in Section 4.27 and Section 4.28 of Annexes I and II to Delegated Regulation 2021/2139.</t>
  </si>
  <si>
    <t>c. €128m represents the aligned Capex for the Bank after excluding the Bank’s share of the counterparty’s aligned CapEx from the activity referred to in Section 4.26 to 4.31 of Annexes I and II to Delegated Regulation 2021/2139.</t>
  </si>
  <si>
    <t>Amount and proportion of taxonomy-aligned economic activity referred to in Section 4.26 of Annexes I and II to Delegated Regulation 2021/2139 in the numerator of the applicable KPI</t>
  </si>
  <si>
    <t>Amount and proportion of taxonomy-aligned economic activity referred to in Section 4.27 of Annexes I and II to Delegated Regulation 2021/2139 in the numerator of the applicable KPI</t>
  </si>
  <si>
    <r>
      <t>Amount and proportion of taxonomy-aligned economic activity referred to in Section 4.28 of Annexes I and II to Delegated Regulation 2021/2139 in the numerator of the applicable KPI</t>
    </r>
    <r>
      <rPr>
        <vertAlign val="superscript"/>
        <sz val="11"/>
        <color theme="1"/>
        <rFont val="Calibri"/>
        <family val="2"/>
        <scheme val="minor"/>
      </rPr>
      <t>b</t>
    </r>
  </si>
  <si>
    <t>Amount and proportion of taxonomy-aligned economic activity referred to in Section 4.29 of Annexes I and II to Delegated Regulation 2021/2139 in the numerator of the applicable KPI</t>
  </si>
  <si>
    <t>Amount and proportion of taxonomy-aligned economic activity referred to in Section 4.30 of Annexes I and II to Delegated Regulation 2021/2139 in the numerator of the applicable KPI</t>
  </si>
  <si>
    <t>Amount and proportion of taxonomy-aligned economic activity referred to in Section 4.31 of Annexes I and II to Delegated Regulation 2021/2139 in the numerator of the applicable KPI</t>
  </si>
  <si>
    <r>
      <t>Amount and proportion of other taxonomy-aligned economic activities not referred to in rows 1 to 6 above in the numerator of the applicable KPI</t>
    </r>
    <r>
      <rPr>
        <b/>
        <vertAlign val="superscript"/>
        <sz val="11"/>
        <color theme="1"/>
        <rFont val="Calibri"/>
        <family val="2"/>
        <scheme val="minor"/>
      </rPr>
      <t>c</t>
    </r>
  </si>
  <si>
    <r>
      <t>Total amount and proportion of taxonomy-aligned economic activities in the numerator of the applicable KPI</t>
    </r>
    <r>
      <rPr>
        <b/>
        <vertAlign val="superscript"/>
        <sz val="11"/>
        <color theme="1"/>
        <rFont val="Calibri"/>
        <family val="2"/>
        <scheme val="minor"/>
      </rPr>
      <t>d</t>
    </r>
  </si>
  <si>
    <t>b. €12m represents the Bank’s share of the counterparty’s aligned Turnover from the activity referred to in Section 4.28 of Annexes Iand II to Delegated Regulation 2021/2139.</t>
  </si>
  <si>
    <t xml:space="preserve">c. €77m represents the aligned Turnover for Bank after excluding the Bank’s share of the counterparty’s aligned Turnover from the activity referred to in Section 4.26 to 4.31 of Annexes I and II to Delegated Regulation 2021/2139.
</t>
  </si>
  <si>
    <t>b. €3m and €19m represents the Bank’s share of the counterparty’s aligned Turnover from the activity referred to in Section 4.27 and 4.28 of Annexes Iand II to Delegated Regulation 2021/2139.</t>
  </si>
  <si>
    <t xml:space="preserve">c. €128m represents the aligned Turnover for Bank after excluding the Bank’s share of the counterparty’s aligned Turnover from the activity referred to in Section 4.27 and 4.28 of Annexes I and II to Delegated Regulation 2021/2139.
</t>
  </si>
  <si>
    <t>d. € 150m represents the Bank’s share from the counterparty’s aligned Turnover. The aligned Turnover is used as the denominator for calculating various percentages appearing in the above template.</t>
  </si>
  <si>
    <t>For the Year ended 31 December 2023</t>
  </si>
  <si>
    <t>For the Year ended 31 December 2022 (Updated)</t>
  </si>
  <si>
    <t>Amount and proportion of taxonomy-eligible but not taxonomy-aligned economic activity referred to in Section 4.26 of Annexes I and II to Delegated Regulation 2021/2139 in the denominator of the applicable KPI</t>
  </si>
  <si>
    <t>Amount and proportion of taxonomy-eligible but not taxonomy-aligned economic activity referred to in Section 4.27 of Annexes I and II to Delegated Regulation 2021/2139 in the denominator of the applicable KPI</t>
  </si>
  <si>
    <t>Amount and proportion of taxonomy-eligible but not taxonomy-aligned economic activity referred to in Section 4.28 of Annexes I and II to Delegated Regulation 2021/2139 in the denominator of the applicable KPI</t>
  </si>
  <si>
    <r>
      <t>Amount and proportion of taxonomy-eligible but not taxonomy-aligned economic activity referred to in Section 4.29 of Annexes I and II to Delegated Regulation 2021/2139 in the denominator of the applicable KPI</t>
    </r>
    <r>
      <rPr>
        <vertAlign val="superscript"/>
        <sz val="11"/>
        <color theme="1"/>
        <rFont val="Calibri"/>
        <family val="2"/>
        <scheme val="minor"/>
      </rPr>
      <t>a</t>
    </r>
  </si>
  <si>
    <r>
      <t>Amount and proportion of taxonomy-eligible but not taxonomy-aligned economic activity referred to in Section 4.30 of Annexes I and II to Delegated Regulation 2021/2139 in the denominator of the applicable KPI</t>
    </r>
    <r>
      <rPr>
        <vertAlign val="superscript"/>
        <sz val="11"/>
        <color theme="1"/>
        <rFont val="Calibri"/>
        <family val="2"/>
        <scheme val="minor"/>
      </rPr>
      <t>a</t>
    </r>
  </si>
  <si>
    <t>Amount and proportion of taxonomy-eligible but not taxonomy-aligned economic activity referred to in Section 4.31 of Annexes I and II to Delegated Regulation 2021/2139 in the denominator of the applicable KPI</t>
  </si>
  <si>
    <r>
      <t>Amount and proportion of other taxonomy-eligible but not taxonomy-aligned economic activities not referred to in rows 1 to 6 above in the denominator of the applicable KPI</t>
    </r>
    <r>
      <rPr>
        <b/>
        <vertAlign val="superscript"/>
        <sz val="11"/>
        <color theme="1"/>
        <rFont val="Calibri"/>
        <family val="2"/>
        <scheme val="minor"/>
      </rPr>
      <t>b</t>
    </r>
  </si>
  <si>
    <r>
      <t>Total amount and proportion of taxonomy eligible but not taxonomy- aligned economic activities in the denominator of the applicable KPI</t>
    </r>
    <r>
      <rPr>
        <b/>
        <vertAlign val="superscript"/>
        <sz val="11"/>
        <color theme="1"/>
        <rFont val="Calibri"/>
        <family val="2"/>
        <scheme val="minor"/>
      </rPr>
      <t>c,d,e,f</t>
    </r>
  </si>
  <si>
    <t>a. €4m and €5m represents the Bank’s share of the counterparty’s eligible but not aligned turnover from the activity referred to in Section 4.29 and Section 4.30 of Annexes I and II to Delegated Regulation 2021/2139.</t>
  </si>
  <si>
    <t>b. € 4,829m represents the eligible but not aligned Turnover for Bank after excluding the Barclays share of the counterparty’s eligible but not aligned Turnover from the activity referred to in Section 4.26 to 4.31 of Annexes I and II to Delegated Regulation 2021/2139. This is the calculated as the sum of taxonomy eligible but not aligned activity for the objective of climate change mitigation and climate change adaptation.</t>
  </si>
  <si>
    <t>c. €4,838m represents the Bank’s share from the counterparty’s Turnover that is eligible but not aligned.</t>
  </si>
  <si>
    <t>d. The covered asset of €29,663m is used as the denominator for calculating various percentages for December 2023 appearing in the above template, but not reported anywhere in the Template.</t>
  </si>
  <si>
    <t>e. €5,452m (actual €4,763m) represents the revised Bank’s share from the counterparty’s Turnover that was eligible for FY 2022. As no alignment was calculated for December 2022, the numbers for eligible Turnover and eligible but not aligned Turnover was the same. Further, the revision in numbers has led to an increase in taxonomy eligible activity by €689m from €4,763m to €5,452m in absolute numbers and by 14.6% from 5.3% to 18.9% in percentage terms.</t>
  </si>
  <si>
    <t>f. The covered asset of €28,826m is used as the denominator for calculating various percentages for December 2022 appearing in the above template, but not reported anywhere in the Template.</t>
  </si>
  <si>
    <t>a. This template for reporting Taxonomy-eligible for CapEx was not required for the FY22 reporting period, hence no comparatives are presented for December 2022.</t>
  </si>
  <si>
    <t>b. €2m and €3m represents the Bank’s share of the counterparty’s eligible but not aligned CapEx from the activity referred to in Section 4.29 and Section 4.30 of Annexes I and II to Delegated Regulation 2021/2139.</t>
  </si>
  <si>
    <t>c.  €4,353m represents the eligible but not aligned CapEx for Barclays after excluding the Bank’s share of the counterparty’s eligible but not aligned CapEx from the activity referred to in Section 4.26 to 4.31 of Annexes I and II to Delegated Regulation 2021/2139.</t>
  </si>
  <si>
    <t>d. €4,358m represents the Bank’s share from the counterparty’s CapEx that is eligible but not aligned.</t>
  </si>
  <si>
    <t>e. The covered asset of €29,663m is used as the denominator for calculating various percentages appearing in the above template, but not reported anywhere in the Template.</t>
  </si>
  <si>
    <t>For the year ended 31 December 2022 (Updated)</t>
  </si>
  <si>
    <t>Amount and proportion of economic activity referred to in row 1 of Template 1 that is taxonomy-non-eligible in accordance with Section 4.26 of Annexes I and II to Delegated Regulation 2021/2139 in the denominator of the applicable KPI</t>
  </si>
  <si>
    <t>Amount and proportion of economic activity referred to in row 2 of Template 1 that is taxonomy-non-eligible in accordance with Section 4.27 of Annexes I and II to Delegated Regulation 2021/2139 in the denominator of the applicable KPI</t>
  </si>
  <si>
    <r>
      <t>Amount and proportion of economic activity referred to in row 3 of Template 1 that is taxonomy-non-eligible in accordance with Section 4.28 of Annexes I and II to Delegated Regulation 2021/2139 in the denominator of the applicable KPI</t>
    </r>
    <r>
      <rPr>
        <vertAlign val="superscript"/>
        <sz val="11"/>
        <color theme="1"/>
        <rFont val="Calibri"/>
        <family val="2"/>
        <scheme val="minor"/>
      </rPr>
      <t>a</t>
    </r>
  </si>
  <si>
    <t>Amount and proportion of economic activity referred to in row 4 of Template 1 that is taxonomy-non-eligible in accordance with Section 4.29 of Annexes I and II to Delegated Regulation 2021/2139 in the denominator of the applicable KPI</t>
  </si>
  <si>
    <t>Amount and proportion of economic activity referred to in row 5 of Template 1 that is taxonomy-non-eligible in accordance with Section 4.30 of Annexes I and II to Delegated Regulation 2021/2139 in the denominator Of the applicable KPI</t>
  </si>
  <si>
    <t>Amount and proportion of economic activity referred to in row 6 of Template 1 that is taxonomy-non-eligible in accordance with Section 4.31 of Annexes I and II to Delegated Regulation 2021/2139 in the denominator of the applicable KPI</t>
  </si>
  <si>
    <r>
      <t>Amount and proportion of other taxonomy-non-eligible economic activities not referred to in rows 1 to 6 above in the denominator of the applicable KPI</t>
    </r>
    <r>
      <rPr>
        <b/>
        <vertAlign val="superscript"/>
        <sz val="11"/>
        <color theme="1"/>
        <rFont val="Calibri"/>
        <family val="2"/>
        <scheme val="minor"/>
      </rPr>
      <t>b</t>
    </r>
  </si>
  <si>
    <r>
      <t>Total amount and proportion of taxonomy-non-eligible economic activities in the denominator of the applicable KPI’</t>
    </r>
    <r>
      <rPr>
        <b/>
        <vertAlign val="superscript"/>
        <sz val="11"/>
        <color theme="1"/>
        <rFont val="Calibri"/>
        <family val="2"/>
        <scheme val="minor"/>
      </rPr>
      <t>c,d,e,f</t>
    </r>
  </si>
  <si>
    <t>a. €3m represents the Bank’s share from the counterparty’s Turnover that is not Taxonomy eligible from the activity referred to in Section 4.28 of Annexes I and II to Delegated Regulation 2021/2139.</t>
  </si>
  <si>
    <t>b. €24,733m represents the share of Turnover for Bank that is not Taxonomy eligible after excluding the Bank’s share of the counterparty’s Turnover that is not Taxonomy eligible for the activity referred to in Section 4.26 to 4.31 of Annexes I and II to Delegated Regulation 2021/2139</t>
  </si>
  <si>
    <t>c. €24,736m represents the share of Bank’s covered assets that is not Taxonomy eligible basis the Turnover KPI of the counterparty. This includes assets that only forms part of the denominator.</t>
  </si>
  <si>
    <t>e. €23,374m (actual €24,425m) represents the revised share of Turnover for Bank that is not Taxonomy eligible for FY 2022. Further, the revision in numbers has led to a decrease in taxonomy non-eligible activity by €1,051m in absolute numbers and increased as a percentage of covered assets from 27.2% to 81.1% on account of the reduction in covered assets.</t>
  </si>
  <si>
    <t>f. The covered asset of €28,826m is used as the denominator for calculating various percentages for December 2023 appearing in the above template, but not reported anywhere in the Template..</t>
  </si>
  <si>
    <r>
      <t>Amount and proportion of economic activity referred to in row 2 of Template 1 that is taxonomy-non-eligible in accordance with Section 4.27 of Annexes I and II to Delegated Regulation 2021/2139 in the denominator of the applicable KPI</t>
    </r>
    <r>
      <rPr>
        <vertAlign val="superscript"/>
        <sz val="11"/>
        <color theme="1"/>
        <rFont val="Calibri"/>
        <family val="2"/>
        <scheme val="minor"/>
      </rPr>
      <t>b</t>
    </r>
  </si>
  <si>
    <r>
      <t>Amount and proportion of economic activity referred to in row 3 of Template 1 that is taxonomy-non-eligible in accordance with Section 4.28 of Annexes I and II to Delegated Regulation 2021/2139 in the denominator of the applicable KPI</t>
    </r>
    <r>
      <rPr>
        <vertAlign val="superscript"/>
        <sz val="11"/>
        <color theme="1"/>
        <rFont val="Calibri"/>
        <family val="2"/>
        <scheme val="minor"/>
      </rPr>
      <t>b</t>
    </r>
  </si>
  <si>
    <t>Amount and proportion of economic activity referred to in row 5 of Template 1 that is taxonomy-non-eligible in accordance with Section 4.30 of Annexes I and II to Delegated Regulation 2021/2139 in the denominator of the applicable KPI</t>
  </si>
  <si>
    <r>
      <t>Amount and proportion of other taxonomy-non-eligible economic activities not referred to in rows 1 to 6 above in the denominator of the applicable KPI</t>
    </r>
    <r>
      <rPr>
        <b/>
        <vertAlign val="superscript"/>
        <sz val="11"/>
        <color theme="1"/>
        <rFont val="Calibri"/>
        <family val="2"/>
        <scheme val="minor"/>
      </rPr>
      <t>c</t>
    </r>
  </si>
  <si>
    <r>
      <t xml:space="preserve">Total amount and proportion of taxonomy-non-eligible economic activities in the denominator of the applicable KPI’s </t>
    </r>
    <r>
      <rPr>
        <b/>
        <vertAlign val="superscript"/>
        <sz val="11"/>
        <color theme="1"/>
        <rFont val="Calibri"/>
        <family val="2"/>
        <scheme val="minor"/>
      </rPr>
      <t>d,e</t>
    </r>
  </si>
  <si>
    <t>b. €18m and €1m represents the Bank’s share from the counterparty’s CapEx that is not Taxonomy eligible from the activity referred to in Section 4.27 and Section 4.28 of Annexes I and II to Delegated Regulation 2021/2139.</t>
  </si>
  <si>
    <t>c. €25,136m represents the share of CapEx for Bank that is not Taxonomy eligible after excluding the Bank’s share of the counterparty’s CapEx that is not Taxonomy eligible for the activity referred to in Section 4.26 to 4.31 of Annexes I and II to Delegated Regulation 2021/2139.</t>
  </si>
  <si>
    <t>d. €25,155m represents the share of Bank’s covered assets that is not Taxonomy eligible basis the CapEx KPI of the counterparty.</t>
  </si>
  <si>
    <t>e. The percentages in the all the columns are calculated as a proportion of total covered assets i.e., €29,663m. The total covered assets are not presented anywhere in the template.</t>
  </si>
  <si>
    <t>The Bank supports the objectives of the Taxonomy Regulation. Addressing climate change is an urgent and complex challenge but also an opportunity. It requires a fundamental transformation of the global economy. The financial sector has an important role to play in supporting the transition to a low-carbon economy.</t>
  </si>
  <si>
    <t>In March 2020, the Barclays Group was one of the first banking groups to announce its ambition to be a net zero bank by 2050, across all of our direct and indirect emissions, and committed to aligning all financing activities with the goals and timelines of the Paris Agreement. Barclays Group has a three-part strategy to turn the net-zero ambition into action which is underpinned by the way it assesses and manages its exposure to climate-related risk. Details on this three-part strategy are set out on page 22 of the Barclays Europe Annual Report.</t>
  </si>
  <si>
    <r>
      <t>Within Global Markets, we have developed an ESG framework for the governance, product construction and suitability assessment of our current and future ESG product suite. In line with the Sustainable Financing Disclosure Regulation</t>
    </r>
    <r>
      <rPr>
        <vertAlign val="superscript"/>
        <sz val="11"/>
        <color theme="1"/>
        <rFont val="Calibri"/>
        <family val="2"/>
        <scheme val="minor"/>
      </rPr>
      <t>a</t>
    </r>
    <r>
      <rPr>
        <sz val="11"/>
        <color theme="1"/>
        <rFont val="Calibri"/>
        <family val="2"/>
        <scheme val="minor"/>
      </rPr>
      <t xml:space="preserve"> and Markets in Financial Instruments Directive in Europe (‘MiFID’) ESG regulations</t>
    </r>
    <r>
      <rPr>
        <vertAlign val="superscript"/>
        <sz val="11"/>
        <color theme="1"/>
        <rFont val="Calibri"/>
        <family val="2"/>
        <scheme val="minor"/>
      </rPr>
      <t>b</t>
    </r>
    <r>
      <rPr>
        <sz val="11"/>
        <color theme="1"/>
        <rFont val="Calibri"/>
        <family val="2"/>
        <scheme val="minor"/>
      </rPr>
      <t>, we have defined a set of principles for an ESG Index utilised on our structured products, derivative and investment solutions businesses which broadly aligns with principles of the EU Taxonomy. We are also working with clients and partners to create products and services that align to the principles of the EU Taxonomy to address their sustainability preferences in structured products investments where applicable to the group wide client.</t>
    </r>
  </si>
  <si>
    <t>An overview of the Barclays Group climate strategy can be found on page 3 of this report, and more information, including progress against targets, is set out in the Climate and Sustainability section of the Barclays Group PLC Annual Report 2023.</t>
  </si>
  <si>
    <t>As outlined on page 28 of the Barclays Europe annual report, the Bank is working to implement Climate (and Environmental) aspects into its business planning.</t>
  </si>
  <si>
    <t>a. Regulation (EU) 2019/2088 of the European Parliament and of the Council of 27 November 2019 on sustainability‐related disclosures in the financial services sector.</t>
  </si>
  <si>
    <t>b. Commission Delegated Regulation (EU) 2021/1253 amending Delegated Regulation (EU) 2017/565 as regards the integration of sustainability factors, risks and preferences into certain organisational requirements and operating conditions for investment firms and Commission Delegated Directive (EU) 2021/1269 amending Delegated Directive (EU) 2017/593 as regards the integration of sustainability factors into the product governance obligations.</t>
  </si>
  <si>
    <t xml:space="preserve">Important information / Disclaimers </t>
  </si>
  <si>
    <t>What is important to our investors and stakeholders evolves over time, and we aim to anticipate and respond to these changes. Disclosure expectations in relation to climate change and sustainability matters are particularly fast moving, and differ from more traditional areas of reporting including in relation to the level of detail and forward-looking nature of the information involved and the consideration of impacts on the environment and other persons. We have adapted our approach in relation to the disclosure of such matters. Our climate and sustainability disclosures take into account the wider context relevant to these topics, which may include evolving stakeholder views, the development of Barclays’ climate strategy, longer timeframes for assessing potential risks and impacts, international long-term climate- and nature-based policy goals and evolving sustainability-related policy frameworks. Our climate and sustainability disclosures are subject to more uncertainty than disclosures relating to other subjects, given market challenges in relation to data reliability, consistency and timeliness – the use of estimates, judgements and assumptions which are likely to change over time, the application and development of data, models, scenarios and methodologies, the change in regulatory landscape, and variations in reporting standards. These factors mean disclosures may be amended, updated, and recalculated in future as market practice and data quality and availability develops, and could cause actual achievements, results, performance or other future events or conditions to differ, in some cases materially, from those stated, implied and/or reflected in any forward-looking statements or metrics included in our climate and sustainability disclosures. We give no assurance as to the likelihood of the achievement or reasonableness of any projections, estimates, forecasts, targets, commitments, ambitions, prospects or returns contained in our climate and sustainability disclosures and make no commitment to revise or update any such disclosures to reflect events or circumstances occurring or existing after the date of such statements.</t>
  </si>
  <si>
    <t>In preparing the climate and sustainability content within this Annual Report wherever it appears, we have:</t>
  </si>
  <si>
    <t>Taxonomy eligible but not aligned</t>
  </si>
  <si>
    <t>Less: Households classified as Taxonomy eligible</t>
  </si>
  <si>
    <t>In line with the draft Commission Notice on the interpretation and implementation of certain legal provisions of the Disclosures Delegated Act under Article 8 of the EU Taxonomy Regulation on the reporting of Taxonomy-eligible and Taxonomy-aligned economic activities and assets (“Third Commission Notice”) dated 21 December 2023, the taxonomy-aligned lending is calculated as the % of taxonomy-aligned Turnover and CapEx reported by each counterparty, applied to the Bank's loan exposure to each counterparty. The proportion of NFRD counterparties in a Bank’s banking book is a key driver of the GAR.</t>
  </si>
  <si>
    <t>2. GAR sector information</t>
  </si>
  <si>
    <t>3. GAR KPI stock</t>
  </si>
  <si>
    <t xml:space="preserve"> 4. GAR KPI flow</t>
  </si>
  <si>
    <t>Additional KPIs</t>
  </si>
  <si>
    <t>4.29 - Electricity generation from fossil 
gaseous fuels</t>
  </si>
  <si>
    <t>4.28 - Electricity generation from 
nuclear energy in existing installations</t>
  </si>
  <si>
    <t>4.30 - High-efficiency co-generation of 
heat/cool and power from fossil 
gaseous fuels</t>
  </si>
  <si>
    <t>As the requirements of the EU Taxonomy are still being phased in and because data from non-financial corporates on taxonomy-aligned activities is very limited at the moment, the Bank is not in a position to fully utilise taxonomy alignment in product design and processes, or engagement with counterparties. However, the Bank is considering how to incorporate it into its ESG frameworks, as detailed below.</t>
  </si>
  <si>
    <t xml:space="preserve">Notes: </t>
  </si>
  <si>
    <t>• made certain key judgements, estimations and assumptions. This is, for example, the case in relation to financed emissions, portfolio alignment, classification of environmental and social financing, operational emissions and sustainability metrics, measurement of climate risk and scenario analysis;</t>
  </si>
  <si>
    <t>• used climate and sustainability data, models, scenarios and methodologies we consider to be appropriate and suitable for these purposes as at the date on which they were deployed. This includes data, models, scenarios and methodologies made available by third parties (over which we have no control) and which may have been prepared using a range of different methodologies, or where the basis of preparation may not be known to us. Methodologies, interpretations or assumptions may not be capable of being independently verified and may therefore be inaccurate. Climate and sustainability data, models, scenarios and methodologies are subject to future risks and uncertainties and may change over time. Climate and sustainability disclosures in this document, including climate and sustainability-related data, models and methodologies, are not of the same standard as those available in the context of other financial information and use a greater number and level of judgements, assumptions and estimates, including with respect to the classification of climate and sustainable financing activities. Climate and sustainability disclosures are also not subject to the same or equivalent disclosure standards, historical reference points, benchmarks or globally accepted accounting principles. Historical data cannot be relied on as a strong indicator of future trajectories in the case of climate change and its evolution. Outputs of models, processed data, scenario analysis and the application of methodologies will also be affected by underlying data quality, which can be hard to assess or challenges in accessing data on a timely basis;</t>
  </si>
  <si>
    <t>• continued (and will continue) to review and develop our approach to data, models, scenarios and methodologies in line with market principles and standards as this subject area matures. The data, models, scenarios and methodologies used (including those made available by third parties) and the judgements, estimates and/or assumptions made in them or by us are rapidly evolving, and this may directly or indirectly affect the metrics, data points, targets, convergence points and milestones contained in the climate and sustainability content within this Annual Report. Further, changes in external factors which are outside of our control such as accounting and/or reporting standards, improvements in data quality, data availability, or updates to methodologies and models and/or updates or restatements of data by third parties, could impact – potentially materially – the performance metrics, data points, targets, convergence points and milestones contained in the climate and sustainability content within this Annual Report. In future reports we may present some or all of the information for this reporting period (including information made available by third parties) using updated or more granular data or improved models, scenarios methodologies, market practices or standards. Equally we may need to re-baseline, restate, revise, recalculate or recalibrate performance against targets, convergence points or milestones on the basis of such updated data. Such updated information may result in different outcomes than those included in this Annual Report. It is important for readers and users of this Annual Report to be aware that direct, like-for-like comparisons of each piece of information disclosed may not always be possible from one reporting period to another. The “Implementing our climate strategy” section of the Barclays Group PLC 2023 Annual Report highlights where information in respect of a previous reporting period has been updated. Barclays’ principles-based approach to reporting financed emissions data is set out in the Barclays Group PLC 2023 Annual Report (on page 84) sets out when financed emissions information in respect of a prior year will be identified and explained; and</t>
  </si>
  <si>
    <t>• included in this Annual Report is a number of graphics, infographics, text boxes and illustrative case studies and credentials which aim to give a high-level overview of certain elements of the climate and sustainability content within this Annual Report and improve accessibility for readers. These graphics, infographics, text boxes and illustrative case studies and credentials are designed to be read within the context of this Annual Report as a whole.</t>
  </si>
  <si>
    <t>There are a variety of internal and external factors which may impact our reported metrics and progress against our targets, convergence points and milestones.</t>
  </si>
  <si>
    <t>From the financial year ended 31 December 2023, the Bank is required to identify economic activities that are “taxonomy-aligned” in the context of the environmental objectives of climate change mitigation and climate change adaptation.</t>
  </si>
  <si>
    <t>The GAR is quoted on two bases.  One, referred to as the “Turnover basis”, uses the % of each counterparty’s turnover that they report as  taxonomy-aligned to quantify how much of our loan exposure to that counterparty is taxonomy-aligned. The other, referred to as the “CapEx basis”, uses the % of each counterparty’s CapEx that is taxonomy-aligned to quantify how much of our loan exposure to that counterparty is taxonomy-aligned.</t>
  </si>
  <si>
    <t>The EU Taxonomy disclosures presented in this section are unaudited and have been prepared on a ‘best efforts’ basis using corporate disclosures and published financial reports (which primarily cover activity in FY22 and not FY23) and third party data providers. We have not contacted individual counterparties to obtain data in relation to FY23 reporting, including on the taxonomy-eligibility of the four additional environmental objectives nor for the new economic activities introduced in 2023 in relation to the climate change mitigation and adaption objectives.</t>
  </si>
  <si>
    <t>Each of these tables are shown both on a Turnover basis and on a CapEx basis.</t>
  </si>
  <si>
    <t>The table below sets out the Bank’s taxonomy alignment and eligibility of its economic activities in the context of the environmental objectives of climate change mitigation and climate change adaptation.</t>
  </si>
  <si>
    <t>Exposures to central banks, central governments and supranational issuers, not included in covered assets</t>
  </si>
  <si>
    <t>Trading book exposures, not included in covered assets</t>
  </si>
  <si>
    <t>d. Taxonomy eligible activities comprise of  certain wholesale lending, cash collateral and financial assets at fair value through profit and loss (‘FVTPL’) in banking book which are subject to NFRD. Collateralized home loans (refers to the Italian mortgage portfolio which is in the process of being run off) are also included in the calculation for taxonomy-eligibility however are not included in the calculation for taxonomy-alignment. The remainder of loans and advances to customers relates to unsecured loans and other retail lending which are not taxonomy eligible, and are excluded from the calculation of taxonomy-eligible activities.</t>
  </si>
  <si>
    <t>f. Assets excluded from taxonomy aligned assets (i..e. the numerator for GAR calculation), but included in total covered assets i.e. the denominator for the  GAR calculation) comprise exposures to undertakings out of scope for NFRD above of €25,037m, less household exposures assessed as taxonomy eligible of €3,989m and less government exposures of €382m  (that  are not taxonomy eligible).</t>
  </si>
  <si>
    <r>
      <t xml:space="preserve">Taxonomy eligible activities </t>
    </r>
    <r>
      <rPr>
        <vertAlign val="superscript"/>
        <sz val="10"/>
        <color theme="1"/>
        <rFont val="Calibri"/>
        <family val="2"/>
        <scheme val="minor"/>
      </rPr>
      <t>d</t>
    </r>
  </si>
  <si>
    <r>
      <t xml:space="preserve">Exposures to undertakings out of scope for NFRD </t>
    </r>
    <r>
      <rPr>
        <vertAlign val="superscript"/>
        <sz val="11"/>
        <color theme="1"/>
        <rFont val="Calibri"/>
        <family val="2"/>
        <scheme val="minor"/>
      </rPr>
      <t xml:space="preserve">e </t>
    </r>
    <r>
      <rPr>
        <sz val="11"/>
        <color theme="1"/>
        <rFont val="Calibri"/>
        <family val="2"/>
        <scheme val="minor"/>
      </rPr>
      <t>(C)</t>
    </r>
  </si>
  <si>
    <r>
      <t xml:space="preserve">Assets excluded from the numerator for GAR calculation (covered in the denominator) </t>
    </r>
    <r>
      <rPr>
        <vertAlign val="superscript"/>
        <sz val="11"/>
        <color theme="1"/>
        <rFont val="Calibri"/>
        <family val="2"/>
        <scheme val="minor"/>
      </rPr>
      <t>f</t>
    </r>
  </si>
  <si>
    <t>e. Exposures to undertakings out of scope of NFRD comprises of non-NFRD exposures of €18,747m, entities for which we have not yet able to determine based on available information if the entity is in the scope of the NFRD of €1,919m, household exposure of €3,989m and local government financing of €382m.</t>
  </si>
  <si>
    <t>a. The Delegated Act setting out the technical screening criteria for the four other environmental objectives (i.e., sustainable use and protection of water and marine resources, transition to a circular Economy, pollution prevention and control, and protection and restoration of biodiversity and ecosystems) was adopted by the Commission on 27 June 2023 and was published in the Official Journal of the EU on 21 November 2023. In this relation to these four additional environmental objectives, financial institutions are required to report EU Taxonomy eligibility in line with the Delegated Regulation 2023/2485. We have assessed the availability of data for this purpose through our third-party data provider and also reviewed the published disclosures of our clients. As our clients have not yet reported their EU Taxonomy eligibility in relation to these new objectives (as at year end 2023), we have reported them as Nil. Therefore, the columns related to the eligibility and alignment against the four other environmental objectives of the EU Taxonomy have been greyed out from the Template.</t>
  </si>
  <si>
    <t>b. This is calculated as total gross carrying amount eligible for the respective EU Taxonomy objective over the total gross carrying amount appearing in Template 1 for the respective row.</t>
  </si>
  <si>
    <t>d. € 89m represents taxonomy aligned activities based on the Turnover KPI</t>
  </si>
  <si>
    <t>d. € 150m represents Taxonomy aligned activities based on the CaPex KPI</t>
  </si>
  <si>
    <t>d. € 89m represents taxonomy aligned activities based on the Turnover KPI. The aligned Turnover is used as the denominator for calculating various percentages appearing in the above template.</t>
  </si>
  <si>
    <t>The EU Taxonomy related disclosures presented in this section have been made on the basis of the Bank’s understanding of the terms and concepts used under the Regulation and its implementing acts (as the case may be, as clarified by the European Commission through additional guidance). As the EU Taxonomy reporting requirements evolve over the coming years and the industry’s understanding of them matures, the Bank will continue to further enhance its reporting methodology. In this regard, for reporting in relation to the period from 1 January 2023 to 31 December 2023, we have reviewed and updated numbers previously reported as at 31 December 2022, for the following matters:    
i) in previous years, we only excluded trading book amounts reported on the face of the balance sheet within trading portfolio assets from covered assets. Following a review of reporting methodologies across the industry and the Taxonomy regulation, we now exclude all balances within trading books from covered assets. This has the impact of reducing total covered assets at 31 December 2022 by €60,886m from €89,712m to €28,826m, with a resultant impact on ratios expressed as a percentage of total covered assets.
ii) in previous years, exposures to financial undertakings were not assessed as taxonomy-eligible. Further to the Commission Delegated Regulation (EU) 2023/2486 of 27 June 2023 and draft Commission notice on the interpretation and implementation of certain legal provisions of the Disclosures Delegated Act under Article 8 of the EU Taxonomy, a proportion thereof is now assessed as taxonomy-eligible, determined by each financial counterparty’s taxonomy-eligible ratio. This has the impact of increasing taxonomy-eligible assets at 31 December 2022 by €409m.
iii) in previous years, exposures to central banks, central governments and supranational issuers were expressed as a proportion of total covered assets, as were total trading book exposures. Following a review of peer practice, we now show them as a proportion of total assets.</t>
  </si>
  <si>
    <t>Of which
 transitional</t>
  </si>
  <si>
    <t>Total 
[gross] 
carrying 
amount</t>
  </si>
  <si>
    <t>Of which 
Use of
Proceeds</t>
  </si>
  <si>
    <t>Of which
enabling</t>
  </si>
  <si>
    <t>Of which environmentally sustainable (CCA)</t>
  </si>
  <si>
    <t>Notes:</t>
  </si>
  <si>
    <t xml:space="preserve">a. This template for reporting Taxonomy non-eligible economic activities for CapEx was not required for the FY22 reporting period, hence no comparatives are presented for December 2022.
</t>
  </si>
  <si>
    <t>Notes</t>
  </si>
  <si>
    <t xml:space="preserve">b. This is calculated as total gross carrying amount eligible for the respective EU Taxonomy objective over the total gross carrying amount appearing in flow template (not required to disclosed as per the regulation) for the respective row.
</t>
  </si>
  <si>
    <t>c. This is calculated as total gross carrying amount aligned for the respective EU Taxonomy objective over the total gross carrying amount appearing in flow template (not required to disclosed as per the regulation) for the respective row.</t>
  </si>
  <si>
    <r>
      <t>Amount and proportion of taxonomy-aligned economic activity referred to in Section 4.27 of Annexes I and II to Delegated Regulation 2021/2139 in the denominator of the applicable KPI</t>
    </r>
    <r>
      <rPr>
        <vertAlign val="superscript"/>
        <sz val="11"/>
        <color theme="1"/>
        <rFont val="Calibri"/>
        <family val="2"/>
        <scheme val="minor"/>
      </rPr>
      <t>b</t>
    </r>
  </si>
  <si>
    <r>
      <t>Total amount and proportion of taxonomy eligible but not taxonomy- aligned economic activities in the denominator of the applicable KPI</t>
    </r>
    <r>
      <rPr>
        <b/>
        <vertAlign val="superscript"/>
        <sz val="11"/>
        <color theme="1"/>
        <rFont val="Calibri"/>
        <family val="2"/>
        <scheme val="minor"/>
      </rPr>
      <t>d,e</t>
    </r>
  </si>
  <si>
    <r>
      <t>Amount and proportion of other taxonomy-eligible but not taxonomy-aligned economic activities not referred to in rows 1 to 6 above in the denominator of the applicable KPI</t>
    </r>
    <r>
      <rPr>
        <b/>
        <vertAlign val="superscript"/>
        <sz val="11"/>
        <color theme="1"/>
        <rFont val="Calibri"/>
        <family val="2"/>
        <scheme val="minor"/>
      </rPr>
      <t>c</t>
    </r>
  </si>
  <si>
    <r>
      <t>Amount and proportion of taxonomy-eligible but not taxonomy-aligned economic activity referred to in Section 4.29 of Annexes I and II to Delegated Regulation 2021/2139 in the denominator of the applicable KPI</t>
    </r>
    <r>
      <rPr>
        <vertAlign val="superscript"/>
        <sz val="11"/>
        <color theme="1"/>
        <rFont val="Calibri"/>
        <family val="2"/>
        <scheme val="minor"/>
      </rPr>
      <t>b</t>
    </r>
  </si>
  <si>
    <r>
      <t>Amount and proportion of taxonomy-eligible but not taxonomy-aligned economic activity referred to in Section 4.30 of Annexes I and II to Delegated Regulation 2021/2139 in the denominator of the applicable KPI</t>
    </r>
    <r>
      <rPr>
        <vertAlign val="superscript"/>
        <sz val="11"/>
        <color theme="1"/>
        <rFont val="Calibri"/>
        <family val="2"/>
        <scheme val="minor"/>
      </rPr>
      <t>b</t>
    </r>
  </si>
  <si>
    <t>Of which environmentally sustainable (CCM)</t>
  </si>
  <si>
    <t>Barclays Bank Ireland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</si>
</sst>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0%;\(0.00\)%"/>
    <numFmt numFmtId="167" formatCode="0.0%;\(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vertAlign val="superscript"/>
      <sz val="11"/>
      <color theme="1"/>
      <name val="Calibri"/>
      <family val="2"/>
      <scheme val="minor"/>
    </font>
    <font>
      <vertAlign val="superscript"/>
      <sz val="11"/>
      <color theme="1"/>
      <name val="Calibri"/>
      <family val="2"/>
      <scheme val="minor"/>
    </font>
    <font>
      <b/>
      <u/>
      <sz val="11"/>
      <color rgb="FF000000"/>
      <name val="Calibri"/>
      <family val="2"/>
    </font>
    <font>
      <sz val="11"/>
      <color rgb="FFFF0000"/>
      <name val="Calibri"/>
      <family val="2"/>
    </font>
    <font>
      <b/>
      <sz val="11"/>
      <color rgb="FF000000"/>
      <name val="Calibri"/>
      <family val="2"/>
    </font>
    <font>
      <sz val="9"/>
      <color rgb="FF000000"/>
      <name val="Calibri"/>
      <family val="2"/>
    </font>
    <font>
      <sz val="10"/>
      <color rgb="FF000000"/>
      <name val="Calibri"/>
      <family val="2"/>
    </font>
    <font>
      <sz val="10"/>
      <color theme="1"/>
      <name val="Calibri"/>
      <family val="2"/>
      <scheme val="minor"/>
    </font>
    <font>
      <b/>
      <sz val="11"/>
      <name val="Calibri"/>
      <family val="2"/>
      <scheme val="minor"/>
    </font>
    <font>
      <b/>
      <strike/>
      <sz val="11"/>
      <color rgb="FF0070C0"/>
      <name val="Calibri"/>
      <family val="2"/>
      <scheme val="minor"/>
    </font>
    <font>
      <b/>
      <u/>
      <sz val="11"/>
      <name val="Calibri"/>
      <family val="2"/>
      <scheme val="minor"/>
    </font>
    <font>
      <strike/>
      <sz val="11"/>
      <name val="Calibri"/>
      <family val="2"/>
      <scheme val="minor"/>
    </font>
    <font>
      <vertAlign val="superscript"/>
      <sz val="11"/>
      <name val="Calibri"/>
      <family val="2"/>
      <scheme val="minor"/>
    </font>
    <font>
      <u/>
      <sz val="11"/>
      <color theme="10"/>
      <name val="Calibri"/>
      <family val="2"/>
      <scheme val="minor"/>
    </font>
    <font>
      <sz val="11"/>
      <color theme="1"/>
      <name val="Calibri Light"/>
      <family val="2"/>
      <scheme val="major"/>
    </font>
    <font>
      <b/>
      <sz val="11"/>
      <color theme="1"/>
      <name val="Calibri Light"/>
      <family val="2"/>
      <scheme val="major"/>
    </font>
    <font>
      <i/>
      <sz val="11"/>
      <name val="Calibri"/>
      <family val="2"/>
      <scheme val="minor"/>
    </font>
    <font>
      <i/>
      <vertAlign val="superscript"/>
      <sz val="11"/>
      <name val="Calibri"/>
      <family val="2"/>
      <scheme val="minor"/>
    </font>
    <font>
      <b/>
      <sz val="11"/>
      <color theme="0"/>
      <name val="Calibri"/>
      <family val="2"/>
      <scheme val="minor"/>
    </font>
    <font>
      <sz val="11"/>
      <color theme="0"/>
      <name val="Calibri"/>
      <family val="2"/>
      <scheme val="minor"/>
    </font>
    <font>
      <b/>
      <sz val="11"/>
      <color theme="0"/>
      <name val="Calibri Light"/>
      <family val="2"/>
      <scheme val="major"/>
    </font>
    <font>
      <b/>
      <vertAlign val="superscript"/>
      <sz val="11"/>
      <color theme="0"/>
      <name val="Calibri Light"/>
      <family val="2"/>
      <scheme val="major"/>
    </font>
    <font>
      <b/>
      <sz val="11"/>
      <color theme="0"/>
      <name val="Calibri"/>
      <family val="2"/>
    </font>
    <font>
      <sz val="14"/>
      <color theme="0"/>
      <name val="Calibri"/>
      <family val="2"/>
      <scheme val="minor"/>
    </font>
    <font>
      <b/>
      <vertAlign val="superscript"/>
      <sz val="14"/>
      <color theme="0"/>
      <name val="Calibri"/>
      <family val="2"/>
    </font>
    <font>
      <b/>
      <vertAlign val="superscript"/>
      <sz val="16"/>
      <color theme="0"/>
      <name val="Calibri"/>
      <family val="2"/>
    </font>
    <font>
      <b/>
      <vertAlign val="superscript"/>
      <sz val="14"/>
      <color theme="0"/>
      <name val="Calibri"/>
      <family val="2"/>
      <scheme val="minor"/>
    </font>
    <font>
      <b/>
      <vertAlign val="superscript"/>
      <sz val="11"/>
      <color theme="0"/>
      <name val="Calibri"/>
      <family val="2"/>
      <scheme val="minor"/>
    </font>
    <font>
      <b/>
      <u/>
      <sz val="11"/>
      <color theme="0"/>
      <name val="Calibri"/>
      <family val="2"/>
      <scheme val="minor"/>
    </font>
    <font>
      <b/>
      <u/>
      <sz val="11"/>
      <color theme="0"/>
      <name val="Calibri Light"/>
      <family val="2"/>
      <scheme val="major"/>
    </font>
    <font>
      <b/>
      <u/>
      <sz val="11"/>
      <color theme="1"/>
      <name val="Calibri"/>
      <family val="2"/>
      <scheme val="minor"/>
    </font>
    <font>
      <b/>
      <sz val="11"/>
      <color rgb="FFFFFFFF"/>
      <name val="Calibri Light"/>
      <family val="2"/>
      <scheme val="major"/>
    </font>
    <font>
      <b/>
      <vertAlign val="superscript"/>
      <sz val="11"/>
      <color rgb="FFFFFFFF"/>
      <name val="Calibri Light"/>
      <family val="2"/>
      <scheme val="major"/>
    </font>
    <font>
      <sz val="10"/>
      <color theme="1"/>
      <name val="Calibri"/>
      <family val="2"/>
    </font>
    <font>
      <vertAlign val="superscript"/>
      <sz val="10"/>
      <color theme="1"/>
      <name val="Calibri"/>
      <family val="2"/>
      <scheme val="minor"/>
    </font>
  </fonts>
  <fills count="16">
    <fill>
      <patternFill patternType="none"/>
    </fill>
    <fill>
      <patternFill patternType="gray125"/>
    </fill>
    <fill>
      <patternFill patternType="solid">
        <fgColor rgb="FFFFFFFF"/>
        <bgColor rgb="FF000000"/>
      </patternFill>
    </fill>
    <fill>
      <patternFill patternType="solid">
        <fgColor rgb="FFC0C0C0"/>
        <bgColor rgb="FF000000"/>
      </patternFill>
    </fill>
    <fill>
      <patternFill patternType="solid">
        <fgColor theme="0"/>
        <bgColor rgb="FF000000"/>
      </patternFill>
    </fill>
    <fill>
      <patternFill patternType="solid">
        <fgColor rgb="FF000000"/>
        <bgColor rgb="FF000000"/>
      </patternFill>
    </fill>
    <fill>
      <patternFill patternType="solid">
        <fgColor theme="2"/>
        <bgColor rgb="FF000000"/>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
      <patternFill patternType="solid">
        <fgColor rgb="FF99CCFF"/>
        <bgColor rgb="FF000000"/>
      </patternFill>
    </fill>
    <fill>
      <patternFill patternType="solid">
        <fgColor theme="1" tint="0.499984740745262"/>
        <bgColor indexed="64"/>
      </patternFill>
    </fill>
    <fill>
      <patternFill patternType="solid">
        <fgColor rgb="FF00B0F0"/>
        <bgColor indexed="64"/>
      </patternFill>
    </fill>
    <fill>
      <patternFill patternType="solid">
        <fgColor rgb="FF00B0F0"/>
        <bgColor rgb="FF000000"/>
      </patternFill>
    </fill>
    <fill>
      <patternFill patternType="solid">
        <fgColor theme="2" tint="-9.9978637043366805E-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530">
    <xf numFmtId="0" fontId="0" fillId="0" borderId="0" xfId="0"/>
    <xf numFmtId="0" fontId="0" fillId="0" borderId="0" xfId="0" applyAlignment="1">
      <alignment horizontal="center"/>
    </xf>
    <xf numFmtId="0" fontId="0" fillId="2" borderId="0" xfId="0" applyFill="1" applyAlignment="1">
      <alignment vertical="center"/>
    </xf>
    <xf numFmtId="0" fontId="6" fillId="2" borderId="0" xfId="0" applyFont="1" applyFill="1" applyAlignment="1">
      <alignment horizontal="left"/>
    </xf>
    <xf numFmtId="0" fontId="0" fillId="2" borderId="0" xfId="0" applyFill="1" applyAlignment="1">
      <alignment horizontal="center" vertical="center"/>
    </xf>
    <xf numFmtId="0" fontId="7" fillId="2" borderId="0" xfId="0" applyFont="1" applyFill="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165" fontId="0" fillId="2" borderId="2" xfId="0" applyNumberFormat="1" applyFill="1" applyBorder="1" applyAlignment="1">
      <alignment horizontal="center" vertical="center" wrapText="1"/>
    </xf>
    <xf numFmtId="43" fontId="0" fillId="2" borderId="2" xfId="1" applyFont="1" applyFill="1" applyBorder="1" applyAlignment="1">
      <alignment horizontal="center" vertical="center" wrapText="1"/>
    </xf>
    <xf numFmtId="165" fontId="0" fillId="2" borderId="2" xfId="1" applyNumberFormat="1" applyFont="1" applyFill="1" applyBorder="1" applyAlignment="1">
      <alignment horizontal="center" vertical="center" wrapText="1"/>
    </xf>
    <xf numFmtId="165" fontId="0" fillId="4" borderId="2" xfId="1" applyNumberFormat="1" applyFont="1" applyFill="1" applyBorder="1" applyAlignment="1">
      <alignment horizontal="center" vertical="center" wrapText="1"/>
    </xf>
    <xf numFmtId="0" fontId="0" fillId="2" borderId="5" xfId="0" applyFill="1" applyBorder="1" applyAlignment="1">
      <alignment horizontal="center" vertical="center"/>
    </xf>
    <xf numFmtId="0" fontId="11" fillId="2" borderId="0" xfId="0" applyFont="1" applyFill="1" applyAlignment="1">
      <alignment vertical="center"/>
    </xf>
    <xf numFmtId="0" fontId="0" fillId="2" borderId="3" xfId="0" applyFill="1" applyBorder="1" applyAlignment="1">
      <alignment horizontal="center" vertical="center"/>
    </xf>
    <xf numFmtId="165" fontId="0" fillId="2" borderId="3" xfId="1" applyNumberFormat="1" applyFont="1" applyFill="1" applyBorder="1" applyAlignment="1">
      <alignment horizontal="center" vertical="center" wrapText="1"/>
    </xf>
    <xf numFmtId="0" fontId="0" fillId="5" borderId="3" xfId="0" applyFill="1" applyBorder="1" applyAlignment="1">
      <alignment horizontal="center" vertical="center" wrapText="1"/>
    </xf>
    <xf numFmtId="0" fontId="10" fillId="2" borderId="0" xfId="0" applyFont="1" applyFill="1" applyAlignment="1">
      <alignment vertical="top" wrapText="1"/>
    </xf>
    <xf numFmtId="0" fontId="9" fillId="2" borderId="0" xfId="0" applyFont="1" applyFill="1" applyAlignment="1">
      <alignment vertical="top" wrapText="1"/>
    </xf>
    <xf numFmtId="43" fontId="0" fillId="2" borderId="3" xfId="1" applyFont="1" applyFill="1" applyBorder="1" applyAlignment="1">
      <alignment horizontal="center" vertical="center" wrapText="1"/>
    </xf>
    <xf numFmtId="0" fontId="0" fillId="2" borderId="0" xfId="0" applyFill="1" applyAlignment="1">
      <alignment vertical="center" wrapText="1"/>
    </xf>
    <xf numFmtId="0" fontId="0" fillId="2" borderId="2" xfId="0" applyFill="1" applyBorder="1" applyAlignment="1">
      <alignment horizontal="left" vertical="center" wrapText="1"/>
    </xf>
    <xf numFmtId="166" fontId="0" fillId="2" borderId="2" xfId="0" applyNumberFormat="1" applyFill="1" applyBorder="1" applyAlignment="1">
      <alignment vertical="center" wrapText="1"/>
    </xf>
    <xf numFmtId="166" fontId="0" fillId="2" borderId="10" xfId="0" applyNumberFormat="1" applyFill="1" applyBorder="1" applyAlignment="1">
      <alignment vertical="center" wrapText="1"/>
    </xf>
    <xf numFmtId="166" fontId="0" fillId="6" borderId="15" xfId="0" applyNumberFormat="1" applyFill="1" applyBorder="1" applyAlignment="1">
      <alignment vertical="center" wrapText="1"/>
    </xf>
    <xf numFmtId="166" fontId="0" fillId="6" borderId="1" xfId="0" applyNumberFormat="1" applyFill="1" applyBorder="1" applyAlignment="1">
      <alignment vertical="center" wrapText="1"/>
    </xf>
    <xf numFmtId="166" fontId="0" fillId="6" borderId="13" xfId="0" applyNumberFormat="1" applyFill="1" applyBorder="1" applyAlignment="1">
      <alignment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164" fontId="0" fillId="0" borderId="0" xfId="4" applyNumberFormat="1" applyFont="1"/>
    <xf numFmtId="0" fontId="3" fillId="7" borderId="2" xfId="0" applyFont="1" applyFill="1" applyBorder="1" applyAlignment="1">
      <alignment horizontal="left" vertical="center" wrapText="1" indent="1"/>
    </xf>
    <xf numFmtId="0" fontId="12" fillId="7" borderId="2" xfId="0" applyFont="1" applyFill="1" applyBorder="1" applyAlignment="1">
      <alignment horizontal="left" vertical="center" wrapText="1" indent="3"/>
    </xf>
    <xf numFmtId="0" fontId="3" fillId="7" borderId="2" xfId="0" applyFont="1" applyFill="1" applyBorder="1" applyAlignment="1">
      <alignment horizontal="center" vertical="center" wrapText="1"/>
    </xf>
    <xf numFmtId="0" fontId="3" fillId="7" borderId="2" xfId="0" applyFont="1" applyFill="1" applyBorder="1" applyAlignment="1">
      <alignment horizontal="left" vertical="center" wrapText="1" indent="5"/>
    </xf>
    <xf numFmtId="0" fontId="3" fillId="9" borderId="2" xfId="0" applyFont="1" applyFill="1" applyBorder="1" applyAlignment="1">
      <alignment vertical="center" wrapText="1"/>
    </xf>
    <xf numFmtId="0" fontId="3" fillId="7" borderId="2" xfId="0" applyFont="1" applyFill="1" applyBorder="1" applyAlignment="1">
      <alignment horizontal="left" vertical="center" wrapText="1" indent="6"/>
    </xf>
    <xf numFmtId="0" fontId="3" fillId="0" borderId="2" xfId="0" applyFont="1" applyBorder="1" applyAlignment="1">
      <alignment horizontal="left" vertical="center" wrapText="1" indent="5"/>
    </xf>
    <xf numFmtId="0" fontId="3" fillId="0" borderId="2" xfId="0" applyFont="1" applyBorder="1" applyAlignment="1">
      <alignment horizontal="left" vertical="center" wrapText="1" indent="6"/>
    </xf>
    <xf numFmtId="0" fontId="3" fillId="0" borderId="2" xfId="0" applyFont="1" applyBorder="1" applyAlignment="1">
      <alignment horizontal="center" vertical="center" wrapText="1"/>
    </xf>
    <xf numFmtId="164" fontId="3" fillId="9" borderId="2" xfId="4" applyNumberFormat="1" applyFont="1" applyFill="1" applyBorder="1" applyAlignment="1">
      <alignment vertical="center" wrapText="1"/>
    </xf>
    <xf numFmtId="0" fontId="3" fillId="9" borderId="5" xfId="0" applyFont="1" applyFill="1" applyBorder="1" applyAlignment="1">
      <alignment vertical="center" wrapText="1"/>
    </xf>
    <xf numFmtId="0" fontId="3" fillId="9" borderId="2" xfId="0" applyFont="1" applyFill="1" applyBorder="1" applyAlignment="1">
      <alignment horizontal="left" vertical="center" wrapText="1"/>
    </xf>
    <xf numFmtId="0" fontId="14" fillId="7" borderId="2" xfId="0" applyFont="1" applyFill="1" applyBorder="1" applyAlignment="1">
      <alignment horizontal="left" vertical="center" wrapText="1"/>
    </xf>
    <xf numFmtId="0" fontId="15" fillId="7" borderId="2" xfId="0" applyFont="1" applyFill="1" applyBorder="1" applyAlignment="1">
      <alignment horizontal="center" vertical="center" wrapText="1"/>
    </xf>
    <xf numFmtId="0" fontId="14" fillId="0" borderId="0" xfId="0" applyFont="1" applyAlignment="1">
      <alignment horizontal="left"/>
    </xf>
    <xf numFmtId="164" fontId="0" fillId="7" borderId="0" xfId="4" applyNumberFormat="1" applyFont="1" applyFill="1" applyAlignment="1">
      <alignment vertical="center" wrapText="1"/>
    </xf>
    <xf numFmtId="0" fontId="0" fillId="7" borderId="0" xfId="0" applyFill="1" applyAlignment="1">
      <alignment vertical="center" wrapText="1"/>
    </xf>
    <xf numFmtId="0" fontId="0" fillId="7" borderId="0" xfId="0" applyFill="1" applyAlignment="1">
      <alignment horizontal="center" vertical="center" wrapText="1"/>
    </xf>
    <xf numFmtId="0" fontId="6" fillId="2" borderId="2" xfId="0" applyFont="1" applyFill="1" applyBorder="1" applyAlignment="1">
      <alignment horizontal="left" vertical="center" wrapText="1"/>
    </xf>
    <xf numFmtId="39" fontId="0" fillId="5" borderId="5" xfId="0" applyNumberFormat="1" applyFill="1" applyBorder="1" applyAlignment="1">
      <alignment vertical="center" wrapText="1"/>
    </xf>
    <xf numFmtId="39" fontId="0" fillId="5" borderId="2" xfId="0" applyNumberFormat="1" applyFill="1" applyBorder="1" applyAlignment="1">
      <alignment vertical="center" wrapText="1"/>
    </xf>
    <xf numFmtId="0" fontId="8" fillId="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11" borderId="2" xfId="0" applyFill="1" applyBorder="1" applyAlignment="1">
      <alignment horizontal="center" vertical="center" wrapText="1"/>
    </xf>
    <xf numFmtId="0" fontId="8" fillId="11" borderId="2" xfId="0" applyFont="1" applyFill="1" applyBorder="1" applyAlignment="1">
      <alignment vertical="center" wrapText="1"/>
    </xf>
    <xf numFmtId="0" fontId="0" fillId="2" borderId="2" xfId="0" applyFill="1" applyBorder="1" applyAlignment="1">
      <alignment horizontal="right" vertical="center" wrapText="1"/>
    </xf>
    <xf numFmtId="0" fontId="2" fillId="11" borderId="2" xfId="0" applyFont="1" applyFill="1" applyBorder="1" applyAlignment="1">
      <alignment horizontal="center" vertical="center" wrapText="1"/>
    </xf>
    <xf numFmtId="0" fontId="8" fillId="11" borderId="3" xfId="0" applyFont="1" applyFill="1" applyBorder="1" applyAlignment="1">
      <alignment vertical="center" wrapText="1"/>
    </xf>
    <xf numFmtId="0" fontId="0" fillId="2" borderId="3" xfId="0" applyFill="1" applyBorder="1" applyAlignment="1">
      <alignment horizontal="center" vertical="center" wrapText="1"/>
    </xf>
    <xf numFmtId="0" fontId="23" fillId="13" borderId="0" xfId="0" applyFont="1" applyFill="1"/>
    <xf numFmtId="0" fontId="0" fillId="13" borderId="0" xfId="0" applyFill="1"/>
    <xf numFmtId="0" fontId="22" fillId="13" borderId="0" xfId="0" applyFont="1" applyFill="1"/>
    <xf numFmtId="0" fontId="24" fillId="13" borderId="0" xfId="0" applyFont="1" applyFill="1" applyAlignment="1">
      <alignment vertical="center"/>
    </xf>
    <xf numFmtId="0" fontId="0" fillId="14" borderId="0" xfId="0" applyFill="1" applyAlignment="1">
      <alignment vertical="center" wrapText="1"/>
    </xf>
    <xf numFmtId="0" fontId="23" fillId="14" borderId="0" xfId="0" applyFont="1" applyFill="1" applyAlignment="1">
      <alignment vertical="center" wrapText="1"/>
    </xf>
    <xf numFmtId="0" fontId="27" fillId="14" borderId="0" xfId="0" applyFont="1" applyFill="1" applyAlignment="1">
      <alignment vertical="center" wrapText="1"/>
    </xf>
    <xf numFmtId="0" fontId="22" fillId="14" borderId="10"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0" fillId="2" borderId="3" xfId="0" applyFill="1" applyBorder="1" applyAlignment="1">
      <alignment horizontal="right" vertical="center" wrapText="1"/>
    </xf>
    <xf numFmtId="0" fontId="23" fillId="14" borderId="0" xfId="0" applyFont="1" applyFill="1" applyAlignment="1">
      <alignment vertical="center"/>
    </xf>
    <xf numFmtId="0" fontId="27" fillId="14" borderId="0" xfId="0" applyFont="1" applyFill="1" applyAlignment="1">
      <alignment vertical="center"/>
    </xf>
    <xf numFmtId="0" fontId="22" fillId="14" borderId="2" xfId="0" applyFont="1" applyFill="1" applyBorder="1" applyAlignment="1">
      <alignment horizontal="center" vertical="center"/>
    </xf>
    <xf numFmtId="0" fontId="22" fillId="14" borderId="5" xfId="0" applyFont="1" applyFill="1" applyBorder="1" applyAlignment="1">
      <alignment horizontal="center" vertical="center" wrapText="1"/>
    </xf>
    <xf numFmtId="0" fontId="23" fillId="13" borderId="10" xfId="0" applyFont="1" applyFill="1" applyBorder="1" applyAlignment="1">
      <alignment horizontal="center" vertical="center" wrapText="1"/>
    </xf>
    <xf numFmtId="164" fontId="23" fillId="13" borderId="10" xfId="4" applyNumberFormat="1" applyFont="1" applyFill="1" applyBorder="1" applyAlignment="1">
      <alignment horizontal="center" vertical="center" wrapText="1"/>
    </xf>
    <xf numFmtId="164" fontId="22" fillId="13" borderId="13" xfId="4" applyNumberFormat="1" applyFont="1" applyFill="1" applyBorder="1" applyAlignment="1">
      <alignment vertical="center" wrapText="1"/>
    </xf>
    <xf numFmtId="0" fontId="22" fillId="13" borderId="14" xfId="0" applyFont="1" applyFill="1" applyBorder="1" applyAlignment="1">
      <alignment horizontal="center" vertical="center" wrapText="1"/>
    </xf>
    <xf numFmtId="0" fontId="22" fillId="13" borderId="5" xfId="0" applyFont="1" applyFill="1" applyBorder="1" applyAlignment="1">
      <alignment vertical="center" wrapText="1"/>
    </xf>
    <xf numFmtId="0" fontId="26" fillId="13" borderId="2" xfId="0" applyFont="1" applyFill="1" applyBorder="1" applyAlignment="1">
      <alignment vertical="center" wrapText="1"/>
    </xf>
    <xf numFmtId="0" fontId="22" fillId="13" borderId="2" xfId="0" applyFont="1" applyFill="1" applyBorder="1" applyAlignment="1">
      <alignment vertical="center" wrapText="1"/>
    </xf>
    <xf numFmtId="0" fontId="2" fillId="11" borderId="3" xfId="0" applyFont="1" applyFill="1" applyBorder="1" applyAlignment="1">
      <alignment horizontal="center" vertical="center" wrapText="1"/>
    </xf>
    <xf numFmtId="0" fontId="22" fillId="13" borderId="10" xfId="0" applyFont="1" applyFill="1" applyBorder="1" applyAlignment="1">
      <alignment horizontal="center" vertical="center" wrapText="1"/>
    </xf>
    <xf numFmtId="164" fontId="22" fillId="13" borderId="10" xfId="4" applyNumberFormat="1"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3" xfId="0" applyFont="1" applyFill="1" applyBorder="1" applyAlignment="1">
      <alignment vertical="center" wrapText="1"/>
    </xf>
    <xf numFmtId="0" fontId="23" fillId="13" borderId="0" xfId="0" applyFont="1" applyFill="1" applyAlignment="1">
      <alignment vertical="center" wrapText="1"/>
    </xf>
    <xf numFmtId="0" fontId="0" fillId="2" borderId="3" xfId="0" applyFill="1" applyBorder="1" applyAlignment="1">
      <alignment vertical="center" wrapText="1"/>
    </xf>
    <xf numFmtId="166" fontId="0" fillId="2" borderId="3" xfId="0" applyNumberFormat="1" applyFill="1" applyBorder="1" applyAlignment="1">
      <alignment vertical="center" wrapText="1"/>
    </xf>
    <xf numFmtId="166" fontId="0" fillId="2" borderId="6" xfId="0" applyNumberFormat="1" applyFill="1" applyBorder="1" applyAlignment="1">
      <alignment vertical="center" wrapText="1"/>
    </xf>
    <xf numFmtId="0" fontId="32" fillId="13" borderId="0" xfId="0" applyFont="1" applyFill="1"/>
    <xf numFmtId="0" fontId="22" fillId="13" borderId="0" xfId="0" applyFont="1" applyFill="1" applyAlignment="1">
      <alignment vertical="center" wrapText="1"/>
    </xf>
    <xf numFmtId="0" fontId="33" fillId="13" borderId="0" xfId="0" applyFont="1" applyFill="1" applyAlignment="1">
      <alignment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2" fillId="0" borderId="4" xfId="0" applyFont="1" applyBorder="1" applyAlignment="1">
      <alignment vertical="center" wrapText="1"/>
    </xf>
    <xf numFmtId="0" fontId="3" fillId="0" borderId="5" xfId="0" applyFont="1" applyBorder="1" applyAlignment="1">
      <alignment vertical="center" wrapText="1"/>
    </xf>
    <xf numFmtId="0" fontId="26" fillId="14" borderId="0" xfId="0" applyFont="1" applyFill="1" applyAlignment="1">
      <alignment horizontal="left"/>
    </xf>
    <xf numFmtId="0" fontId="0" fillId="0" borderId="0" xfId="0" applyAlignment="1">
      <alignment vertical="center"/>
    </xf>
    <xf numFmtId="0" fontId="18" fillId="7" borderId="0" xfId="0" applyFont="1" applyFill="1" applyAlignment="1">
      <alignment vertical="center"/>
    </xf>
    <xf numFmtId="0" fontId="19" fillId="0" borderId="2" xfId="0" applyFont="1" applyBorder="1" applyAlignment="1">
      <alignment horizontal="left" vertical="center"/>
    </xf>
    <xf numFmtId="0" fontId="3" fillId="0" borderId="2" xfId="0" applyFont="1" applyBorder="1" applyAlignment="1">
      <alignment vertical="center"/>
    </xf>
    <xf numFmtId="10" fontId="3" fillId="0" borderId="2" xfId="3" applyNumberFormat="1" applyFont="1" applyBorder="1" applyAlignment="1">
      <alignment vertical="center"/>
    </xf>
    <xf numFmtId="0" fontId="20" fillId="0" borderId="2" xfId="0" applyFont="1" applyBorder="1" applyAlignment="1">
      <alignment vertical="center"/>
    </xf>
    <xf numFmtId="0" fontId="3" fillId="0" borderId="2" xfId="0" applyFont="1" applyBorder="1" applyAlignment="1">
      <alignment horizontal="right" vertical="center"/>
    </xf>
    <xf numFmtId="43" fontId="3" fillId="0" borderId="2" xfId="1" applyFont="1" applyBorder="1" applyAlignment="1">
      <alignment vertical="center"/>
    </xf>
    <xf numFmtId="0" fontId="20" fillId="0" borderId="3" xfId="0" applyFont="1" applyBorder="1" applyAlignment="1">
      <alignment vertical="center"/>
    </xf>
    <xf numFmtId="0" fontId="3" fillId="0" borderId="3" xfId="0" applyFont="1" applyBorder="1" applyAlignment="1">
      <alignment horizontal="right" vertical="center"/>
    </xf>
    <xf numFmtId="0" fontId="0" fillId="13" borderId="0" xfId="0" applyFill="1" applyAlignment="1">
      <alignment vertical="center"/>
    </xf>
    <xf numFmtId="0" fontId="0" fillId="7" borderId="2" xfId="0" applyFill="1"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3" fontId="0" fillId="0" borderId="4" xfId="0" applyNumberFormat="1" applyBorder="1" applyAlignment="1">
      <alignment vertical="center" wrapText="1"/>
    </xf>
    <xf numFmtId="0" fontId="0" fillId="0" borderId="4" xfId="0" applyBorder="1" applyAlignment="1">
      <alignment vertical="center" wrapText="1"/>
    </xf>
    <xf numFmtId="3" fontId="0" fillId="0" borderId="5" xfId="0" applyNumberFormat="1" applyBorder="1" applyAlignment="1">
      <alignment vertical="center" wrapText="1"/>
    </xf>
    <xf numFmtId="10" fontId="0" fillId="0" borderId="4" xfId="0" applyNumberFormat="1" applyBorder="1" applyAlignment="1">
      <alignment vertical="center" wrapText="1"/>
    </xf>
    <xf numFmtId="3" fontId="0" fillId="0" borderId="3" xfId="0" applyNumberFormat="1" applyBorder="1" applyAlignment="1">
      <alignment vertical="center" wrapText="1"/>
    </xf>
    <xf numFmtId="165" fontId="0" fillId="0" borderId="5" xfId="1" applyNumberFormat="1" applyFont="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165" fontId="0" fillId="0" borderId="3" xfId="1" applyNumberFormat="1" applyFont="1" applyBorder="1" applyAlignment="1">
      <alignment vertical="center" wrapText="1"/>
    </xf>
    <xf numFmtId="0" fontId="2" fillId="0" borderId="4" xfId="0" applyFont="1" applyBorder="1" applyAlignment="1">
      <alignment vertical="center" wrapText="1"/>
    </xf>
    <xf numFmtId="165" fontId="2" fillId="0" borderId="16" xfId="1" applyNumberFormat="1" applyFont="1" applyBorder="1" applyAlignment="1">
      <alignment vertical="center" wrapText="1"/>
    </xf>
    <xf numFmtId="0" fontId="2" fillId="0" borderId="5" xfId="0" applyFont="1" applyBorder="1" applyAlignment="1">
      <alignment vertical="center" wrapText="1"/>
    </xf>
    <xf numFmtId="0" fontId="2" fillId="2" borderId="0" xfId="0" applyFont="1" applyFill="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0" xfId="0" applyFont="1"/>
    <xf numFmtId="165" fontId="0" fillId="0" borderId="4" xfId="1" applyNumberFormat="1" applyFont="1" applyBorder="1" applyAlignment="1">
      <alignment vertical="center" wrapText="1"/>
    </xf>
    <xf numFmtId="165" fontId="0" fillId="0" borderId="12" xfId="1" applyNumberFormat="1"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2" borderId="2" xfId="0" applyFont="1" applyFill="1" applyBorder="1" applyAlignment="1">
      <alignment vertical="center" wrapText="1"/>
    </xf>
    <xf numFmtId="0" fontId="22" fillId="13" borderId="0" xfId="0" applyFont="1" applyFill="1" applyAlignment="1">
      <alignment horizontal="left"/>
    </xf>
    <xf numFmtId="0" fontId="0" fillId="7" borderId="0" xfId="0" applyFill="1"/>
    <xf numFmtId="0" fontId="12" fillId="7" borderId="2" xfId="0" applyFont="1" applyFill="1" applyBorder="1" applyAlignment="1">
      <alignment horizontal="center" vertical="center" wrapText="1"/>
    </xf>
    <xf numFmtId="0" fontId="12" fillId="7" borderId="2" xfId="0" applyFont="1" applyFill="1" applyBorder="1" applyAlignment="1">
      <alignment horizontal="left" vertical="center" wrapText="1" indent="4"/>
    </xf>
    <xf numFmtId="0" fontId="12" fillId="7" borderId="2" xfId="0" applyFont="1" applyFill="1" applyBorder="1" applyAlignment="1">
      <alignment horizontal="left" vertical="center" wrapText="1" indent="1"/>
    </xf>
    <xf numFmtId="0" fontId="22" fillId="13" borderId="2" xfId="0" applyFont="1" applyFill="1" applyBorder="1" applyAlignment="1">
      <alignment vertical="center"/>
    </xf>
    <xf numFmtId="0" fontId="0" fillId="0" borderId="2" xfId="0" applyBorder="1" applyAlignment="1">
      <alignment vertical="center" wrapText="1"/>
    </xf>
    <xf numFmtId="0" fontId="22" fillId="13" borderId="0" xfId="0" applyFont="1" applyFill="1" applyAlignment="1">
      <alignment vertical="center"/>
    </xf>
    <xf numFmtId="0" fontId="0" fillId="0" borderId="2" xfId="0" applyBorder="1" applyAlignment="1">
      <alignment horizontal="center" vertical="center"/>
    </xf>
    <xf numFmtId="0" fontId="22" fillId="13" borderId="2" xfId="0" applyFont="1" applyFill="1" applyBorder="1" applyAlignment="1">
      <alignment horizontal="center" vertical="center"/>
    </xf>
    <xf numFmtId="43" fontId="0" fillId="0" borderId="2" xfId="2" applyNumberFormat="1" applyFont="1" applyBorder="1" applyAlignment="1">
      <alignment vertical="center"/>
    </xf>
    <xf numFmtId="43" fontId="0" fillId="0" borderId="2" xfId="0" applyNumberFormat="1" applyBorder="1" applyAlignment="1">
      <alignment vertical="center"/>
    </xf>
    <xf numFmtId="1" fontId="0" fillId="0" borderId="2" xfId="0" applyNumberFormat="1" applyBorder="1" applyAlignment="1">
      <alignment vertical="center"/>
    </xf>
    <xf numFmtId="10" fontId="0" fillId="0" borderId="2" xfId="0" applyNumberFormat="1" applyBorder="1" applyAlignment="1">
      <alignment vertical="center"/>
    </xf>
    <xf numFmtId="0" fontId="2" fillId="0" borderId="2" xfId="0" applyFont="1" applyBorder="1" applyAlignment="1">
      <alignment vertical="center" wrapText="1"/>
    </xf>
    <xf numFmtId="1" fontId="2" fillId="0" borderId="2" xfId="0" applyNumberFormat="1" applyFont="1" applyBorder="1" applyAlignment="1">
      <alignment vertical="center"/>
    </xf>
    <xf numFmtId="43" fontId="2" fillId="0" borderId="2" xfId="0" applyNumberFormat="1" applyFont="1" applyBorder="1" applyAlignment="1">
      <alignment vertical="center"/>
    </xf>
    <xf numFmtId="0" fontId="2" fillId="0" borderId="3" xfId="0" applyFont="1" applyBorder="1" applyAlignment="1">
      <alignment vertical="center" wrapText="1"/>
    </xf>
    <xf numFmtId="1" fontId="2" fillId="0" borderId="3" xfId="0" applyNumberFormat="1" applyFont="1" applyBorder="1" applyAlignment="1">
      <alignment vertical="center"/>
    </xf>
    <xf numFmtId="43" fontId="2" fillId="0" borderId="3" xfId="0" applyNumberFormat="1"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3" fillId="13" borderId="0" xfId="0" applyFont="1" applyFill="1" applyAlignment="1">
      <alignment vertical="center"/>
    </xf>
    <xf numFmtId="165" fontId="0" fillId="0" borderId="2" xfId="0" applyNumberFormat="1" applyBorder="1" applyAlignment="1">
      <alignment vertical="center"/>
    </xf>
    <xf numFmtId="10" fontId="0" fillId="0" borderId="2" xfId="3" applyNumberFormat="1" applyFont="1" applyBorder="1" applyAlignment="1">
      <alignment vertical="center"/>
    </xf>
    <xf numFmtId="165" fontId="2" fillId="0" borderId="2" xfId="0" applyNumberFormat="1" applyFont="1" applyBorder="1" applyAlignment="1">
      <alignment vertical="center"/>
    </xf>
    <xf numFmtId="165" fontId="0" fillId="0" borderId="2" xfId="2" applyNumberFormat="1" applyFont="1" applyBorder="1" applyAlignment="1">
      <alignment vertical="center"/>
    </xf>
    <xf numFmtId="0" fontId="32" fillId="13" borderId="0" xfId="0" applyFont="1" applyFill="1" applyAlignment="1">
      <alignment vertical="center"/>
    </xf>
    <xf numFmtId="10" fontId="0" fillId="0" borderId="2" xfId="2" applyNumberFormat="1" applyFont="1" applyBorder="1" applyAlignment="1">
      <alignment vertical="center"/>
    </xf>
    <xf numFmtId="165" fontId="2" fillId="0" borderId="2" xfId="2" applyNumberFormat="1" applyFont="1" applyBorder="1" applyAlignment="1">
      <alignment vertical="center"/>
    </xf>
    <xf numFmtId="165" fontId="2" fillId="0" borderId="3" xfId="2" applyNumberFormat="1" applyFont="1" applyBorder="1" applyAlignment="1">
      <alignment vertical="center"/>
    </xf>
    <xf numFmtId="0" fontId="23" fillId="13" borderId="2" xfId="0" applyFont="1" applyFill="1" applyBorder="1" applyAlignment="1">
      <alignment horizontal="center" vertical="center"/>
    </xf>
    <xf numFmtId="0" fontId="0" fillId="13" borderId="2" xfId="0" applyFill="1" applyBorder="1" applyAlignment="1">
      <alignment vertical="center"/>
    </xf>
    <xf numFmtId="165" fontId="0" fillId="0" borderId="2" xfId="1" applyNumberFormat="1" applyFont="1" applyBorder="1" applyAlignment="1">
      <alignment vertical="center"/>
    </xf>
    <xf numFmtId="165" fontId="2" fillId="0" borderId="2" xfId="1" applyNumberFormat="1" applyFont="1" applyBorder="1" applyAlignment="1">
      <alignment vertical="center"/>
    </xf>
    <xf numFmtId="165" fontId="2" fillId="0" borderId="3" xfId="1" applyNumberFormat="1"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7" borderId="4" xfId="0" applyFill="1" applyBorder="1" applyAlignment="1">
      <alignment horizontal="left" vertical="center"/>
    </xf>
    <xf numFmtId="0" fontId="0" fillId="7" borderId="4" xfId="0" applyFill="1" applyBorder="1" applyAlignment="1">
      <alignment horizontal="left" vertical="center" wrapText="1"/>
    </xf>
    <xf numFmtId="0" fontId="11" fillId="7" borderId="5" xfId="0" applyFont="1" applyFill="1" applyBorder="1" applyAlignment="1">
      <alignment horizontal="left" vertical="center" wrapText="1"/>
    </xf>
    <xf numFmtId="0" fontId="2" fillId="7" borderId="8"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2" fillId="13" borderId="0" xfId="0" applyFont="1" applyFill="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wrapText="1"/>
    </xf>
    <xf numFmtId="0" fontId="0" fillId="13" borderId="0" xfId="0" applyFill="1" applyAlignment="1">
      <alignment horizontal="left" vertical="top"/>
    </xf>
    <xf numFmtId="0" fontId="3" fillId="0" borderId="0" xfId="0" applyFont="1" applyAlignment="1">
      <alignment vertical="center"/>
    </xf>
    <xf numFmtId="0" fontId="3" fillId="0" borderId="0" xfId="0" applyFont="1"/>
    <xf numFmtId="0" fontId="3" fillId="2" borderId="0" xfId="0" applyFont="1" applyFill="1" applyAlignment="1">
      <alignment vertical="center" wrapText="1"/>
    </xf>
    <xf numFmtId="0" fontId="3" fillId="2" borderId="0" xfId="0" applyFont="1" applyFill="1" applyAlignment="1">
      <alignment vertical="center"/>
    </xf>
    <xf numFmtId="0" fontId="0" fillId="7" borderId="0" xfId="0" applyFill="1" applyAlignment="1">
      <alignment horizontal="left" vertical="center"/>
    </xf>
    <xf numFmtId="0" fontId="22" fillId="13" borderId="2" xfId="0" applyFont="1" applyFill="1" applyBorder="1" applyAlignment="1">
      <alignment horizontal="left" vertical="center"/>
    </xf>
    <xf numFmtId="164" fontId="3" fillId="0" borderId="2" xfId="3" applyNumberFormat="1" applyFont="1" applyBorder="1" applyAlignment="1">
      <alignment vertical="center"/>
    </xf>
    <xf numFmtId="167" fontId="2" fillId="2" borderId="2" xfId="0" applyNumberFormat="1" applyFont="1" applyFill="1" applyBorder="1" applyAlignment="1">
      <alignment vertical="center" wrapText="1"/>
    </xf>
    <xf numFmtId="167" fontId="12" fillId="10" borderId="5" xfId="0" applyNumberFormat="1" applyFont="1" applyFill="1" applyBorder="1" applyAlignment="1">
      <alignment vertical="center" wrapText="1"/>
    </xf>
    <xf numFmtId="167" fontId="0" fillId="2" borderId="2" xfId="0" applyNumberFormat="1" applyFill="1" applyBorder="1" applyAlignment="1">
      <alignment vertical="center" wrapText="1"/>
    </xf>
    <xf numFmtId="167" fontId="3" fillId="10" borderId="2" xfId="0" applyNumberFormat="1" applyFont="1" applyFill="1" applyBorder="1" applyAlignment="1">
      <alignment vertical="center" wrapText="1"/>
    </xf>
    <xf numFmtId="167" fontId="3" fillId="10" borderId="5" xfId="0" applyNumberFormat="1" applyFont="1" applyFill="1" applyBorder="1" applyAlignment="1">
      <alignment vertical="center" wrapText="1"/>
    </xf>
    <xf numFmtId="167" fontId="0" fillId="0" borderId="2" xfId="0" applyNumberFormat="1" applyBorder="1" applyAlignment="1">
      <alignment vertical="center" wrapText="1"/>
    </xf>
    <xf numFmtId="167" fontId="0" fillId="5" borderId="2" xfId="0" applyNumberFormat="1" applyFill="1" applyBorder="1" applyAlignment="1">
      <alignment vertical="center" wrapText="1"/>
    </xf>
    <xf numFmtId="167" fontId="3" fillId="10" borderId="2" xfId="0" applyNumberFormat="1" applyFont="1" applyFill="1" applyBorder="1" applyAlignment="1">
      <alignment horizontal="left" vertical="center" wrapText="1" indent="5"/>
    </xf>
    <xf numFmtId="167" fontId="3" fillId="9" borderId="2" xfId="0" applyNumberFormat="1" applyFont="1" applyFill="1" applyBorder="1" applyAlignment="1">
      <alignment vertical="center" wrapText="1"/>
    </xf>
    <xf numFmtId="167" fontId="12" fillId="9" borderId="2" xfId="0" applyNumberFormat="1" applyFont="1" applyFill="1" applyBorder="1" applyAlignment="1">
      <alignment vertical="center" wrapText="1"/>
    </xf>
    <xf numFmtId="167" fontId="12" fillId="10" borderId="2" xfId="0" applyNumberFormat="1" applyFont="1" applyFill="1" applyBorder="1" applyAlignment="1">
      <alignment vertical="center" wrapText="1"/>
    </xf>
    <xf numFmtId="167" fontId="2" fillId="0" borderId="2" xfId="0" applyNumberFormat="1" applyFont="1" applyBorder="1" applyAlignment="1">
      <alignment vertical="center" wrapText="1"/>
    </xf>
    <xf numFmtId="167" fontId="2" fillId="11" borderId="3" xfId="0" applyNumberFormat="1" applyFont="1" applyFill="1" applyBorder="1" applyAlignment="1">
      <alignment vertical="center" wrapText="1"/>
    </xf>
    <xf numFmtId="167" fontId="12" fillId="10" borderId="2" xfId="4" applyNumberFormat="1" applyFont="1" applyFill="1" applyBorder="1" applyAlignment="1">
      <alignment vertical="center" wrapText="1"/>
    </xf>
    <xf numFmtId="167" fontId="2" fillId="11" borderId="2" xfId="0" applyNumberFormat="1" applyFont="1" applyFill="1" applyBorder="1" applyAlignment="1">
      <alignment vertical="center" wrapText="1"/>
    </xf>
    <xf numFmtId="164" fontId="2" fillId="2" borderId="2" xfId="3" applyNumberFormat="1" applyFont="1" applyFill="1" applyBorder="1" applyAlignment="1">
      <alignment vertical="center" wrapText="1"/>
    </xf>
    <xf numFmtId="164" fontId="12" fillId="10" borderId="5" xfId="0" applyNumberFormat="1" applyFont="1" applyFill="1" applyBorder="1" applyAlignment="1">
      <alignment vertical="center" wrapText="1"/>
    </xf>
    <xf numFmtId="164" fontId="12" fillId="10" borderId="2" xfId="0" applyNumberFormat="1" applyFont="1" applyFill="1" applyBorder="1" applyAlignment="1">
      <alignment vertical="center" wrapText="1"/>
    </xf>
    <xf numFmtId="164" fontId="0" fillId="2" borderId="2" xfId="3" applyNumberFormat="1" applyFont="1" applyFill="1" applyBorder="1" applyAlignment="1">
      <alignment vertical="center" wrapText="1"/>
    </xf>
    <xf numFmtId="164" fontId="3" fillId="10" borderId="5" xfId="0" applyNumberFormat="1" applyFont="1" applyFill="1" applyBorder="1" applyAlignment="1">
      <alignment vertical="center" wrapText="1"/>
    </xf>
    <xf numFmtId="164" fontId="0" fillId="5" borderId="2" xfId="3" applyNumberFormat="1" applyFont="1" applyFill="1" applyBorder="1" applyAlignment="1">
      <alignment vertical="center" wrapText="1"/>
    </xf>
    <xf numFmtId="164" fontId="3" fillId="10" borderId="2" xfId="0" applyNumberFormat="1" applyFont="1" applyFill="1" applyBorder="1" applyAlignment="1">
      <alignment horizontal="left" vertical="center" wrapText="1" indent="5"/>
    </xf>
    <xf numFmtId="164" fontId="3" fillId="10" borderId="2" xfId="0" applyNumberFormat="1" applyFont="1" applyFill="1" applyBorder="1" applyAlignment="1">
      <alignment vertical="center" wrapText="1"/>
    </xf>
    <xf numFmtId="164" fontId="3" fillId="9" borderId="2" xfId="0" applyNumberFormat="1" applyFont="1" applyFill="1" applyBorder="1" applyAlignment="1">
      <alignment vertical="center" wrapText="1"/>
    </xf>
    <xf numFmtId="164" fontId="0" fillId="0" borderId="2" xfId="3" applyNumberFormat="1" applyFont="1" applyBorder="1" applyAlignment="1">
      <alignment vertical="center" wrapText="1"/>
    </xf>
    <xf numFmtId="164" fontId="12" fillId="9" borderId="2" xfId="0" applyNumberFormat="1" applyFont="1" applyFill="1" applyBorder="1" applyAlignment="1">
      <alignment vertical="center" wrapText="1"/>
    </xf>
    <xf numFmtId="164" fontId="2" fillId="11" borderId="2" xfId="3" applyNumberFormat="1" applyFont="1" applyFill="1" applyBorder="1" applyAlignment="1">
      <alignment vertical="center" wrapText="1"/>
    </xf>
    <xf numFmtId="164" fontId="12" fillId="10" borderId="2" xfId="3" applyNumberFormat="1" applyFont="1" applyFill="1" applyBorder="1" applyAlignment="1">
      <alignment vertical="center" wrapText="1"/>
    </xf>
    <xf numFmtId="164" fontId="3" fillId="7" borderId="5" xfId="4" applyNumberFormat="1" applyFont="1" applyFill="1" applyBorder="1" applyAlignment="1">
      <alignment vertical="center" wrapText="1"/>
    </xf>
    <xf numFmtId="164" fontId="3" fillId="7" borderId="5" xfId="0" applyNumberFormat="1" applyFont="1" applyFill="1" applyBorder="1" applyAlignment="1">
      <alignment vertical="center" wrapText="1"/>
    </xf>
    <xf numFmtId="164" fontId="12" fillId="7" borderId="5" xfId="4" applyNumberFormat="1" applyFont="1" applyFill="1" applyBorder="1" applyAlignment="1">
      <alignment vertical="center" wrapText="1"/>
    </xf>
    <xf numFmtId="164" fontId="12" fillId="7" borderId="5" xfId="0" applyNumberFormat="1" applyFont="1" applyFill="1" applyBorder="1" applyAlignment="1">
      <alignment vertical="center" wrapText="1"/>
    </xf>
    <xf numFmtId="164" fontId="12" fillId="8" borderId="3" xfId="3" applyNumberFormat="1" applyFont="1" applyFill="1" applyBorder="1" applyAlignment="1">
      <alignment vertical="center" wrapText="1"/>
    </xf>
    <xf numFmtId="164" fontId="12" fillId="8" borderId="2" xfId="3" applyNumberFormat="1" applyFont="1" applyFill="1" applyBorder="1" applyAlignment="1">
      <alignment vertical="center" wrapText="1"/>
    </xf>
    <xf numFmtId="164" fontId="12" fillId="7" borderId="4" xfId="4" applyNumberFormat="1" applyFont="1" applyFill="1" applyBorder="1" applyAlignment="1">
      <alignment vertical="center" wrapText="1"/>
    </xf>
    <xf numFmtId="167" fontId="0" fillId="2" borderId="8" xfId="0" applyNumberFormat="1" applyFill="1" applyBorder="1" applyAlignment="1">
      <alignment vertical="center" wrapText="1"/>
    </xf>
    <xf numFmtId="167" fontId="0" fillId="6" borderId="6" xfId="0" applyNumberFormat="1" applyFill="1" applyBorder="1" applyAlignment="1">
      <alignment vertical="center" wrapText="1"/>
    </xf>
    <xf numFmtId="167" fontId="0" fillId="6" borderId="7" xfId="0" applyNumberFormat="1" applyFill="1" applyBorder="1" applyAlignment="1">
      <alignment vertical="center" wrapText="1"/>
    </xf>
    <xf numFmtId="167" fontId="0" fillId="6" borderId="11" xfId="0" applyNumberFormat="1" applyFill="1" applyBorder="1" applyAlignment="1">
      <alignment vertical="center" wrapText="1"/>
    </xf>
    <xf numFmtId="167" fontId="0" fillId="2" borderId="10" xfId="0" applyNumberFormat="1" applyFill="1" applyBorder="1" applyAlignment="1">
      <alignment vertical="center" wrapText="1"/>
    </xf>
    <xf numFmtId="164" fontId="0" fillId="0" borderId="2" xfId="0" applyNumberFormat="1" applyBorder="1" applyAlignment="1">
      <alignment vertical="center"/>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3" xfId="3" applyNumberFormat="1" applyFont="1" applyBorder="1" applyAlignment="1">
      <alignment vertical="center"/>
    </xf>
    <xf numFmtId="164" fontId="2" fillId="0" borderId="2" xfId="3" applyNumberFormat="1" applyFont="1" applyBorder="1" applyAlignment="1">
      <alignment vertical="center"/>
    </xf>
    <xf numFmtId="164" fontId="2" fillId="0" borderId="3" xfId="1" applyNumberFormat="1" applyFont="1" applyBorder="1" applyAlignment="1">
      <alignment vertical="center"/>
    </xf>
    <xf numFmtId="164" fontId="2" fillId="0" borderId="2" xfId="2" applyNumberFormat="1" applyFont="1" applyBorder="1" applyAlignment="1">
      <alignment vertical="center"/>
    </xf>
    <xf numFmtId="164" fontId="2" fillId="0" borderId="3" xfId="2" applyNumberFormat="1" applyFont="1" applyBorder="1" applyAlignment="1">
      <alignment vertical="center"/>
    </xf>
    <xf numFmtId="0" fontId="0" fillId="0" borderId="4" xfId="0" applyBorder="1" applyAlignment="1">
      <alignment wrapText="1"/>
    </xf>
    <xf numFmtId="0" fontId="0" fillId="7" borderId="5" xfId="0" applyFill="1" applyBorder="1" applyAlignment="1">
      <alignment horizontal="left" vertical="top" wrapText="1"/>
    </xf>
    <xf numFmtId="0" fontId="0" fillId="7" borderId="0" xfId="0" applyFill="1" applyBorder="1" applyAlignment="1">
      <alignment vertical="center" wrapText="1"/>
    </xf>
    <xf numFmtId="164" fontId="0" fillId="0" borderId="3" xfId="0" applyNumberFormat="1" applyBorder="1" applyAlignment="1">
      <alignment vertical="center" wrapText="1"/>
    </xf>
    <xf numFmtId="164" fontId="0" fillId="0" borderId="4" xfId="0" applyNumberFormat="1" applyBorder="1" applyAlignment="1">
      <alignment vertical="center" wrapText="1"/>
    </xf>
    <xf numFmtId="164" fontId="0" fillId="0" borderId="5" xfId="0" applyNumberFormat="1" applyBorder="1" applyAlignment="1">
      <alignment vertical="center" wrapText="1"/>
    </xf>
    <xf numFmtId="164" fontId="0" fillId="0" borderId="17" xfId="0" applyNumberFormat="1" applyBorder="1" applyAlignment="1">
      <alignment vertical="center" wrapText="1"/>
    </xf>
    <xf numFmtId="164" fontId="0" fillId="0" borderId="18" xfId="0" applyNumberFormat="1" applyBorder="1" applyAlignment="1">
      <alignment vertical="center" wrapText="1"/>
    </xf>
    <xf numFmtId="164" fontId="0" fillId="0" borderId="12" xfId="0" applyNumberFormat="1" applyBorder="1" applyAlignment="1">
      <alignment vertical="center" wrapText="1"/>
    </xf>
    <xf numFmtId="164" fontId="0" fillId="0" borderId="13" xfId="0" applyNumberFormat="1" applyBorder="1" applyAlignment="1">
      <alignment vertical="center" wrapText="1"/>
    </xf>
    <xf numFmtId="164" fontId="0" fillId="0" borderId="2" xfId="0" applyNumberFormat="1" applyBorder="1" applyAlignment="1">
      <alignment vertical="center" wrapText="1"/>
    </xf>
    <xf numFmtId="164" fontId="2" fillId="0" borderId="5" xfId="0" applyNumberFormat="1" applyFont="1" applyBorder="1" applyAlignment="1">
      <alignment vertical="center" wrapText="1"/>
    </xf>
    <xf numFmtId="164" fontId="0" fillId="0" borderId="14" xfId="0" applyNumberFormat="1" applyBorder="1" applyAlignment="1">
      <alignment vertical="center" wrapText="1"/>
    </xf>
    <xf numFmtId="0" fontId="0" fillId="0" borderId="3" xfId="0" applyBorder="1" applyAlignment="1">
      <alignment horizontal="left" vertical="center"/>
    </xf>
    <xf numFmtId="0" fontId="11" fillId="7" borderId="4" xfId="0" applyFont="1" applyFill="1" applyBorder="1" applyAlignment="1">
      <alignment horizontal="left" vertical="center" wrapText="1"/>
    </xf>
    <xf numFmtId="0" fontId="22" fillId="13" borderId="2" xfId="0" applyFont="1" applyFill="1" applyBorder="1" applyAlignment="1">
      <alignment horizontal="center" vertical="center"/>
    </xf>
    <xf numFmtId="0" fontId="22" fillId="13" borderId="2" xfId="0"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22" fillId="14" borderId="10"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3" borderId="14" xfId="0" applyFont="1" applyFill="1" applyBorder="1" applyAlignment="1">
      <alignment horizontal="center" vertical="center" wrapText="1"/>
    </xf>
    <xf numFmtId="0" fontId="0" fillId="0" borderId="8" xfId="0"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35" fillId="13"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0" fillId="7" borderId="0" xfId="0" applyFill="1" applyAlignment="1">
      <alignment horizontal="center"/>
    </xf>
    <xf numFmtId="0" fontId="0" fillId="13" borderId="2" xfId="0" applyFill="1" applyBorder="1" applyAlignment="1">
      <alignment horizontal="center" vertical="center" wrapText="1"/>
    </xf>
    <xf numFmtId="0" fontId="22" fillId="14" borderId="2" xfId="0" applyFont="1" applyFill="1" applyBorder="1" applyAlignment="1">
      <alignment horizontal="center" vertical="top" wrapText="1"/>
    </xf>
    <xf numFmtId="0" fontId="22" fillId="0" borderId="0" xfId="0" applyFont="1" applyFill="1"/>
    <xf numFmtId="0" fontId="24" fillId="0" borderId="0" xfId="0" applyFont="1" applyFill="1" applyAlignment="1">
      <alignment vertical="center"/>
    </xf>
    <xf numFmtId="0" fontId="22" fillId="0" borderId="0" xfId="0" applyFont="1" applyFill="1" applyAlignment="1">
      <alignment vertical="center"/>
    </xf>
    <xf numFmtId="0" fontId="0" fillId="7" borderId="4" xfId="0" applyFill="1" applyBorder="1" applyAlignment="1">
      <alignment horizontal="left" vertical="top" wrapText="1"/>
    </xf>
    <xf numFmtId="0" fontId="0" fillId="0" borderId="3" xfId="0"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xf>
    <xf numFmtId="164" fontId="22" fillId="13" borderId="13" xfId="4" applyNumberFormat="1" applyFont="1" applyFill="1" applyBorder="1" applyAlignment="1">
      <alignment horizontal="center" vertical="center" wrapText="1"/>
    </xf>
    <xf numFmtId="0" fontId="26" fillId="13" borderId="2" xfId="0" applyFont="1" applyFill="1" applyBorder="1" applyAlignment="1">
      <alignment horizontal="center" vertical="center" wrapText="1"/>
    </xf>
    <xf numFmtId="0" fontId="11" fillId="7" borderId="14" xfId="0" applyFont="1" applyFill="1" applyBorder="1" applyAlignment="1">
      <alignment horizontal="left" vertical="top" wrapText="1"/>
    </xf>
    <xf numFmtId="0" fontId="11" fillId="7" borderId="12" xfId="0" applyFont="1" applyFill="1" applyBorder="1" applyAlignment="1">
      <alignment horizontal="left" vertical="top" wrapText="1"/>
    </xf>
    <xf numFmtId="0" fontId="22" fillId="13" borderId="10"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11" fillId="0" borderId="12" xfId="0" applyFont="1" applyBorder="1" applyAlignment="1">
      <alignment horizontal="left" vertical="center"/>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2" borderId="14" xfId="0" applyFont="1" applyFill="1" applyBorder="1" applyAlignment="1">
      <alignment horizontal="left" vertical="top" wrapText="1"/>
    </xf>
    <xf numFmtId="0" fontId="11" fillId="2" borderId="12" xfId="0" applyFont="1" applyFill="1" applyBorder="1" applyAlignment="1">
      <alignment horizontal="left" vertical="top" wrapText="1"/>
    </xf>
    <xf numFmtId="0" fontId="22" fillId="14" borderId="2"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22" fillId="14" borderId="10" xfId="0" applyFont="1" applyFill="1" applyBorder="1" applyAlignment="1">
      <alignment horizontal="center" vertical="center" wrapText="1"/>
    </xf>
    <xf numFmtId="0" fontId="0" fillId="2" borderId="3" xfId="0" applyFill="1" applyBorder="1" applyAlignment="1">
      <alignment horizontal="center" vertical="center" wrapText="1"/>
    </xf>
    <xf numFmtId="0" fontId="11" fillId="0" borderId="14" xfId="0" applyFont="1" applyBorder="1" applyAlignment="1">
      <alignment horizontal="left" vertical="top" wrapText="1"/>
    </xf>
    <xf numFmtId="0" fontId="22" fillId="13" borderId="2" xfId="0" applyFont="1" applyFill="1" applyBorder="1" applyAlignment="1">
      <alignment horizontal="center" vertical="center"/>
    </xf>
    <xf numFmtId="0" fontId="11" fillId="0" borderId="12" xfId="0" applyFont="1" applyBorder="1" applyAlignment="1">
      <alignment horizontal="left" vertical="top" wrapText="1"/>
    </xf>
    <xf numFmtId="0" fontId="22" fillId="13" borderId="0" xfId="0" applyFont="1" applyFill="1" applyBorder="1" applyAlignment="1">
      <alignment horizontal="center" vertical="center"/>
    </xf>
    <xf numFmtId="0" fontId="22" fillId="13" borderId="0" xfId="0" applyFont="1" applyFill="1" applyBorder="1" applyAlignment="1">
      <alignment horizontal="center" vertical="center" wrapText="1"/>
    </xf>
    <xf numFmtId="43" fontId="0" fillId="0" borderId="0" xfId="0" applyNumberFormat="1" applyBorder="1" applyAlignment="1">
      <alignment vertical="center"/>
    </xf>
    <xf numFmtId="43" fontId="2" fillId="0" borderId="0" xfId="0" applyNumberFormat="1" applyFont="1" applyBorder="1" applyAlignment="1">
      <alignment vertical="center"/>
    </xf>
    <xf numFmtId="0" fontId="11" fillId="0" borderId="0" xfId="0" applyFont="1" applyBorder="1" applyAlignment="1">
      <alignment horizontal="left" vertical="top" wrapText="1"/>
    </xf>
    <xf numFmtId="0" fontId="0" fillId="0" borderId="0" xfId="0" applyBorder="1" applyAlignment="1">
      <alignment vertical="center" wrapText="1"/>
    </xf>
    <xf numFmtId="0" fontId="0" fillId="15" borderId="0" xfId="0" applyFill="1" applyBorder="1" applyAlignment="1">
      <alignment vertical="center" wrapText="1"/>
    </xf>
    <xf numFmtId="164" fontId="0" fillId="15" borderId="0" xfId="0" applyNumberFormat="1" applyFill="1" applyBorder="1" applyAlignment="1">
      <alignment vertical="center" wrapText="1"/>
    </xf>
    <xf numFmtId="0" fontId="19" fillId="7" borderId="14" xfId="0" applyFont="1" applyFill="1" applyBorder="1" applyAlignment="1">
      <alignment horizontal="right" vertical="center"/>
    </xf>
    <xf numFmtId="0" fontId="19" fillId="7" borderId="0" xfId="0" applyFont="1" applyFill="1" applyBorder="1" applyAlignment="1">
      <alignment horizontal="right" vertical="center"/>
    </xf>
    <xf numFmtId="43" fontId="19" fillId="7" borderId="0" xfId="5" applyFont="1" applyFill="1" applyBorder="1" applyAlignment="1">
      <alignment horizontal="right" vertical="center"/>
    </xf>
    <xf numFmtId="0" fontId="18" fillId="0" borderId="0" xfId="0" applyFont="1" applyBorder="1" applyAlignment="1">
      <alignment horizontal="right" vertical="center"/>
    </xf>
    <xf numFmtId="0" fontId="18" fillId="0" borderId="12" xfId="0" applyFont="1" applyBorder="1" applyAlignment="1">
      <alignment horizontal="right" vertical="center"/>
    </xf>
    <xf numFmtId="165" fontId="2" fillId="2" borderId="2" xfId="5" applyNumberFormat="1" applyFont="1" applyFill="1" applyBorder="1" applyAlignment="1">
      <alignment horizontal="right" vertical="center" wrapText="1"/>
    </xf>
    <xf numFmtId="165" fontId="2" fillId="0" borderId="2" xfId="5" applyNumberFormat="1" applyFont="1" applyBorder="1" applyAlignment="1">
      <alignment horizontal="right" vertical="center" wrapText="1"/>
    </xf>
    <xf numFmtId="165" fontId="0" fillId="2" borderId="2" xfId="5" applyNumberFormat="1" applyFont="1" applyFill="1" applyBorder="1" applyAlignment="1">
      <alignment horizontal="right" vertical="center" wrapText="1"/>
    </xf>
    <xf numFmtId="165" fontId="0" fillId="0" borderId="2" xfId="5" applyNumberFormat="1" applyFont="1" applyBorder="1" applyAlignment="1">
      <alignment horizontal="right" vertical="center" wrapText="1"/>
    </xf>
    <xf numFmtId="165" fontId="0" fillId="5" borderId="2" xfId="5" applyNumberFormat="1" applyFont="1" applyFill="1" applyBorder="1" applyAlignment="1">
      <alignment horizontal="right" vertical="center" wrapText="1"/>
    </xf>
    <xf numFmtId="10" fontId="2" fillId="6" borderId="2" xfId="3" applyNumberFormat="1" applyFont="1" applyFill="1" applyBorder="1" applyAlignment="1">
      <alignment horizontal="right" vertical="center" wrapText="1"/>
    </xf>
    <xf numFmtId="165" fontId="2" fillId="6" borderId="2" xfId="5" applyNumberFormat="1" applyFont="1" applyFill="1" applyBorder="1" applyAlignment="1">
      <alignment horizontal="right" vertical="center" wrapText="1"/>
    </xf>
    <xf numFmtId="165" fontId="0" fillId="6" borderId="2" xfId="5" applyNumberFormat="1" applyFont="1" applyFill="1" applyBorder="1" applyAlignment="1">
      <alignment horizontal="right" vertical="center" wrapText="1"/>
    </xf>
    <xf numFmtId="165" fontId="2" fillId="5" borderId="2" xfId="5" applyNumberFormat="1" applyFont="1" applyFill="1" applyBorder="1" applyAlignment="1">
      <alignment horizontal="right" vertical="center" wrapText="1"/>
    </xf>
    <xf numFmtId="165" fontId="2" fillId="11" borderId="2" xfId="5" applyNumberFormat="1" applyFont="1" applyFill="1" applyBorder="1" applyAlignment="1">
      <alignment horizontal="right" vertical="center" wrapText="1"/>
    </xf>
    <xf numFmtId="165" fontId="0" fillId="2" borderId="3" xfId="5" applyNumberFormat="1" applyFont="1" applyFill="1" applyBorder="1" applyAlignment="1">
      <alignment horizontal="right" vertical="center" wrapText="1"/>
    </xf>
    <xf numFmtId="165" fontId="2" fillId="2" borderId="2" xfId="1" applyNumberFormat="1" applyFont="1" applyFill="1" applyBorder="1" applyAlignment="1">
      <alignment horizontal="right" vertical="center" wrapText="1"/>
    </xf>
    <xf numFmtId="165" fontId="2" fillId="6" borderId="2" xfId="1" applyNumberFormat="1" applyFont="1" applyFill="1" applyBorder="1" applyAlignment="1">
      <alignment horizontal="right" vertical="center" wrapText="1"/>
    </xf>
    <xf numFmtId="165" fontId="2" fillId="0" borderId="2" xfId="1" applyNumberFormat="1" applyFont="1" applyBorder="1" applyAlignment="1">
      <alignment horizontal="right" vertical="center" wrapText="1"/>
    </xf>
    <xf numFmtId="165" fontId="0" fillId="2" borderId="2" xfId="1" applyNumberFormat="1" applyFont="1" applyFill="1" applyBorder="1" applyAlignment="1">
      <alignment horizontal="right" vertical="center" wrapText="1"/>
    </xf>
    <xf numFmtId="165" fontId="0" fillId="6" borderId="2" xfId="1" applyNumberFormat="1" applyFont="1" applyFill="1" applyBorder="1" applyAlignment="1">
      <alignment horizontal="right" vertical="center" wrapText="1"/>
    </xf>
    <xf numFmtId="165" fontId="0" fillId="0" borderId="2" xfId="1" applyNumberFormat="1" applyFont="1" applyBorder="1" applyAlignment="1">
      <alignment horizontal="right" vertical="center" wrapText="1"/>
    </xf>
    <xf numFmtId="165" fontId="0" fillId="5" borderId="2" xfId="1" applyNumberFormat="1" applyFont="1" applyFill="1" applyBorder="1" applyAlignment="1">
      <alignment horizontal="right" vertical="center" wrapText="1"/>
    </xf>
    <xf numFmtId="165" fontId="2" fillId="5" borderId="2" xfId="1" applyNumberFormat="1" applyFont="1" applyFill="1" applyBorder="1" applyAlignment="1">
      <alignment horizontal="right" vertical="center" wrapText="1"/>
    </xf>
    <xf numFmtId="165" fontId="0" fillId="11" borderId="2" xfId="1" applyNumberFormat="1" applyFont="1" applyFill="1" applyBorder="1" applyAlignment="1">
      <alignment horizontal="right" vertical="center" wrapText="1"/>
    </xf>
    <xf numFmtId="165" fontId="0" fillId="2" borderId="3" xfId="1" applyNumberFormat="1" applyFont="1" applyFill="1" applyBorder="1" applyAlignment="1">
      <alignment horizontal="right" vertical="center" wrapText="1"/>
    </xf>
    <xf numFmtId="0" fontId="11" fillId="7" borderId="0" xfId="0" applyFont="1" applyFill="1" applyBorder="1" applyAlignment="1">
      <alignment horizontal="left" vertical="top" wrapText="1"/>
    </xf>
    <xf numFmtId="0" fontId="11" fillId="0" borderId="0" xfId="0" applyFont="1" applyBorder="1" applyAlignment="1">
      <alignment horizontal="left" vertical="center"/>
    </xf>
    <xf numFmtId="0" fontId="11" fillId="2" borderId="0"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2"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2" xfId="0" applyFont="1" applyFill="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vertical="center" wrapText="1"/>
    </xf>
    <xf numFmtId="1" fontId="2" fillId="0" borderId="7" xfId="0" applyNumberFormat="1" applyFont="1" applyBorder="1" applyAlignment="1">
      <alignment vertical="center"/>
    </xf>
    <xf numFmtId="164" fontId="2" fillId="0" borderId="7" xfId="0" applyNumberFormat="1" applyFont="1" applyBorder="1" applyAlignment="1">
      <alignment vertical="center"/>
    </xf>
    <xf numFmtId="43" fontId="2" fillId="0" borderId="7" xfId="0" applyNumberFormat="1" applyFont="1" applyBorder="1" applyAlignment="1">
      <alignment vertical="center"/>
    </xf>
    <xf numFmtId="43" fontId="2" fillId="0" borderId="11" xfId="0" applyNumberFormat="1" applyFont="1" applyBorder="1" applyAlignment="1">
      <alignment vertical="center"/>
    </xf>
    <xf numFmtId="0" fontId="11" fillId="0" borderId="0" xfId="0" applyFont="1" applyBorder="1" applyAlignment="1">
      <alignment horizontal="left" vertical="center" wrapText="1"/>
    </xf>
    <xf numFmtId="0" fontId="0" fillId="13" borderId="15" xfId="0" applyFill="1" applyBorder="1" applyAlignment="1">
      <alignment vertical="center"/>
    </xf>
    <xf numFmtId="0" fontId="0" fillId="13" borderId="1" xfId="0" applyFill="1" applyBorder="1" applyAlignment="1">
      <alignment vertical="center"/>
    </xf>
    <xf numFmtId="0" fontId="0" fillId="13" borderId="13" xfId="0" applyFill="1" applyBorder="1" applyAlignment="1">
      <alignment vertical="center"/>
    </xf>
    <xf numFmtId="165" fontId="2" fillId="0" borderId="7" xfId="0" applyNumberFormat="1" applyFont="1" applyBorder="1" applyAlignment="1">
      <alignment vertical="center"/>
    </xf>
    <xf numFmtId="0" fontId="0" fillId="2" borderId="0" xfId="0" applyFill="1" applyBorder="1" applyAlignment="1">
      <alignment vertical="center" wrapText="1"/>
    </xf>
    <xf numFmtId="0" fontId="0" fillId="13" borderId="0" xfId="0" applyFill="1" applyBorder="1"/>
    <xf numFmtId="0" fontId="0" fillId="14" borderId="0" xfId="0" applyFill="1" applyBorder="1" applyAlignment="1">
      <alignment vertical="center" wrapText="1"/>
    </xf>
    <xf numFmtId="0" fontId="0" fillId="2" borderId="0" xfId="0" applyFill="1" applyBorder="1" applyAlignment="1">
      <alignment horizontal="center" vertical="center" wrapText="1"/>
    </xf>
    <xf numFmtId="164" fontId="22" fillId="13" borderId="2" xfId="4" applyNumberFormat="1" applyFont="1" applyFill="1" applyBorder="1" applyAlignment="1">
      <alignment horizontal="center" vertical="center" wrapText="1"/>
    </xf>
    <xf numFmtId="164" fontId="12" fillId="7" borderId="2" xfId="4" applyNumberFormat="1" applyFont="1" applyFill="1" applyBorder="1" applyAlignment="1">
      <alignment vertical="center" wrapText="1"/>
    </xf>
    <xf numFmtId="164" fontId="3" fillId="7" borderId="2" xfId="4" applyNumberFormat="1" applyFont="1" applyFill="1" applyBorder="1" applyAlignment="1">
      <alignment vertical="center" wrapText="1"/>
    </xf>
    <xf numFmtId="0" fontId="22" fillId="14" borderId="2" xfId="0" applyFont="1" applyFill="1" applyBorder="1" applyAlignment="1">
      <alignment horizontal="center" vertical="center" wrapText="1"/>
    </xf>
    <xf numFmtId="0" fontId="2" fillId="0" borderId="14" xfId="0" applyFont="1" applyBorder="1" applyAlignment="1">
      <alignment vertical="center" wrapText="1"/>
    </xf>
    <xf numFmtId="3" fontId="2" fillId="0" borderId="16" xfId="0" applyNumberFormat="1" applyFont="1" applyBorder="1" applyAlignment="1">
      <alignment vertical="center" wrapText="1"/>
    </xf>
    <xf numFmtId="164" fontId="2" fillId="0" borderId="16" xfId="0" applyNumberFormat="1" applyFont="1" applyBorder="1" applyAlignment="1">
      <alignment vertical="center" wrapText="1"/>
    </xf>
    <xf numFmtId="0" fontId="0" fillId="0" borderId="8" xfId="0" applyBorder="1" applyAlignment="1">
      <alignment horizontal="left" vertical="center" wrapText="1"/>
    </xf>
    <xf numFmtId="0" fontId="22" fillId="13" borderId="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0" fontId="3" fillId="0" borderId="3" xfId="0" applyFont="1" applyBorder="1" applyAlignment="1">
      <alignment vertical="center"/>
    </xf>
    <xf numFmtId="0" fontId="17" fillId="0" borderId="3" xfId="6" applyBorder="1" applyAlignment="1">
      <alignment horizontal="center" vertical="center"/>
    </xf>
    <xf numFmtId="0" fontId="3" fillId="0" borderId="4" xfId="0" applyFont="1" applyBorder="1" applyAlignment="1">
      <alignment vertical="center"/>
    </xf>
    <xf numFmtId="0" fontId="17" fillId="0" borderId="4" xfId="6" applyBorder="1" applyAlignment="1">
      <alignment horizontal="center" vertical="center"/>
    </xf>
    <xf numFmtId="0" fontId="12" fillId="0" borderId="4" xfId="0" applyFont="1" applyBorder="1" applyAlignment="1">
      <alignment vertical="center"/>
    </xf>
    <xf numFmtId="0" fontId="0" fillId="0" borderId="4" xfId="0" applyBorder="1" applyAlignment="1">
      <alignment horizontal="center" vertical="center"/>
    </xf>
    <xf numFmtId="0" fontId="0" fillId="13" borderId="5" xfId="0" applyFill="1" applyBorder="1" applyAlignment="1">
      <alignment vertical="center"/>
    </xf>
    <xf numFmtId="0" fontId="2" fillId="13" borderId="5" xfId="0" applyFont="1" applyFill="1" applyBorder="1" applyAlignment="1">
      <alignment horizontal="center" vertical="center"/>
    </xf>
    <xf numFmtId="0" fontId="2" fillId="0" borderId="0" xfId="0" applyFont="1" applyAlignment="1">
      <alignment horizontal="left" vertical="center"/>
    </xf>
    <xf numFmtId="0" fontId="2" fillId="7" borderId="8" xfId="0" applyFont="1" applyFill="1" applyBorder="1" applyAlignment="1">
      <alignment vertical="center" wrapText="1"/>
    </xf>
    <xf numFmtId="0" fontId="2" fillId="7" borderId="10" xfId="0" applyFont="1" applyFill="1" applyBorder="1" applyAlignment="1">
      <alignment vertical="center" wrapText="1"/>
    </xf>
    <xf numFmtId="0" fontId="2" fillId="7" borderId="2" xfId="0" applyFont="1" applyFill="1" applyBorder="1" applyAlignment="1">
      <alignment vertical="center" wrapText="1"/>
    </xf>
    <xf numFmtId="0" fontId="0" fillId="13" borderId="0" xfId="0" applyFill="1" applyAlignment="1">
      <alignment horizontal="center" vertical="center"/>
    </xf>
    <xf numFmtId="0" fontId="0" fillId="7" borderId="0" xfId="0" applyFill="1" applyBorder="1" applyAlignment="1">
      <alignment horizontal="left" vertical="center" wrapText="1"/>
    </xf>
    <xf numFmtId="0" fontId="11" fillId="7" borderId="15"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7" borderId="13" xfId="0" applyFont="1" applyFill="1" applyBorder="1" applyAlignment="1">
      <alignment horizontal="left" vertical="top" wrapText="1"/>
    </xf>
    <xf numFmtId="0" fontId="22" fillId="13" borderId="10"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11" fillId="7" borderId="6" xfId="0" applyFont="1" applyFill="1" applyBorder="1" applyAlignment="1">
      <alignment horizontal="left" vertical="top" wrapText="1"/>
    </xf>
    <xf numFmtId="0" fontId="11" fillId="7" borderId="7" xfId="0" applyFont="1" applyFill="1" applyBorder="1" applyAlignment="1">
      <alignment horizontal="left" vertical="top" wrapText="1"/>
    </xf>
    <xf numFmtId="0" fontId="11" fillId="7" borderId="11" xfId="0" applyFont="1" applyFill="1" applyBorder="1" applyAlignment="1">
      <alignment horizontal="left" vertical="top" wrapText="1"/>
    </xf>
    <xf numFmtId="0" fontId="11" fillId="7" borderId="14"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Font="1" applyFill="1" applyBorder="1" applyAlignment="1">
      <alignment horizontal="left" vertical="top" wrapText="1"/>
    </xf>
    <xf numFmtId="0" fontId="0" fillId="15" borderId="6"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13" xfId="0" applyFill="1" applyBorder="1" applyAlignment="1">
      <alignment horizontal="center" vertical="center" wrapText="1"/>
    </xf>
    <xf numFmtId="0" fontId="0" fillId="0" borderId="0" xfId="0" applyAlignment="1">
      <alignment horizontal="left"/>
    </xf>
    <xf numFmtId="0" fontId="22" fillId="13" borderId="0" xfId="0" applyFont="1" applyFill="1" applyAlignment="1">
      <alignment horizontal="left" vertical="top"/>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5"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0" fillId="0" borderId="0" xfId="0" applyAlignment="1">
      <alignment horizontal="left" vertical="top" wrapText="1"/>
    </xf>
    <xf numFmtId="0" fontId="24" fillId="13" borderId="8" xfId="0" applyFont="1" applyFill="1" applyBorder="1" applyAlignment="1">
      <alignment horizontal="center" vertical="center"/>
    </xf>
    <xf numFmtId="0" fontId="24" fillId="13" borderId="10" xfId="0" applyFont="1" applyFill="1" applyBorder="1" applyAlignment="1">
      <alignment horizontal="center" vertical="center"/>
    </xf>
    <xf numFmtId="0" fontId="18" fillId="12" borderId="6" xfId="0" applyFont="1" applyFill="1" applyBorder="1" applyAlignment="1">
      <alignment horizontal="right" vertical="center"/>
    </xf>
    <xf numFmtId="0" fontId="18" fillId="12" borderId="7" xfId="0" applyFont="1" applyFill="1" applyBorder="1" applyAlignment="1">
      <alignment horizontal="right" vertical="center"/>
    </xf>
    <xf numFmtId="0" fontId="18" fillId="12" borderId="11" xfId="0" applyFont="1" applyFill="1" applyBorder="1" applyAlignment="1">
      <alignment horizontal="right" vertical="center"/>
    </xf>
    <xf numFmtId="0" fontId="18" fillId="12" borderId="14" xfId="0" applyFont="1" applyFill="1" applyBorder="1" applyAlignment="1">
      <alignment horizontal="right" vertical="center"/>
    </xf>
    <xf numFmtId="0" fontId="18" fillId="12" borderId="0" xfId="0" applyFont="1" applyFill="1" applyBorder="1" applyAlignment="1">
      <alignment horizontal="right" vertical="center"/>
    </xf>
    <xf numFmtId="0" fontId="18" fillId="12" borderId="12" xfId="0" applyFont="1" applyFill="1" applyBorder="1" applyAlignment="1">
      <alignment horizontal="right"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22" fillId="14" borderId="6"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4" xfId="0"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1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26" fillId="14" borderId="10"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2" fillId="14" borderId="8" xfId="0" applyFont="1" applyFill="1" applyBorder="1" applyAlignment="1">
      <alignment horizontal="center" vertical="center" wrapText="1"/>
    </xf>
    <xf numFmtId="0" fontId="11" fillId="2" borderId="15"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3" xfId="0" applyFont="1" applyFill="1" applyBorder="1" applyAlignment="1">
      <alignment horizontal="left" vertical="top"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26" fillId="14" borderId="8" xfId="0" applyFont="1" applyFill="1" applyBorder="1" applyAlignment="1">
      <alignment horizontal="center" vertical="center"/>
    </xf>
    <xf numFmtId="0" fontId="26" fillId="14" borderId="9" xfId="0" applyFont="1" applyFill="1" applyBorder="1" applyAlignment="1">
      <alignment horizontal="center" vertical="center"/>
    </xf>
    <xf numFmtId="0" fontId="26" fillId="14" borderId="10" xfId="0" applyFont="1" applyFill="1" applyBorder="1" applyAlignment="1">
      <alignment horizontal="center" vertical="center"/>
    </xf>
    <xf numFmtId="0" fontId="22" fillId="14" borderId="9" xfId="0" applyFont="1" applyFill="1" applyBorder="1" applyAlignment="1">
      <alignment horizontal="center" vertical="center" wrapText="1"/>
    </xf>
    <xf numFmtId="0" fontId="37" fillId="2" borderId="14"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2"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3" xfId="0" applyFont="1" applyFill="1" applyBorder="1" applyAlignment="1">
      <alignment horizontal="left" vertical="top" wrapText="1"/>
    </xf>
    <xf numFmtId="0" fontId="23" fillId="14" borderId="6" xfId="0" applyFont="1" applyFill="1" applyBorder="1" applyAlignment="1">
      <alignment horizontal="center" vertical="center"/>
    </xf>
    <xf numFmtId="0" fontId="23" fillId="14" borderId="14" xfId="0" applyFont="1" applyFill="1" applyBorder="1" applyAlignment="1">
      <alignment horizontal="center" vertical="center"/>
    </xf>
    <xf numFmtId="0" fontId="23" fillId="14" borderId="15" xfId="0" applyFont="1" applyFill="1" applyBorder="1" applyAlignment="1">
      <alignment horizontal="center" vertical="center"/>
    </xf>
    <xf numFmtId="0" fontId="37" fillId="2" borderId="6" xfId="0" applyFont="1" applyFill="1" applyBorder="1" applyAlignment="1">
      <alignment horizontal="left" vertical="top" wrapText="1"/>
    </xf>
    <xf numFmtId="0" fontId="37" fillId="2" borderId="7" xfId="0" applyFont="1" applyFill="1" applyBorder="1" applyAlignment="1">
      <alignment horizontal="left" vertical="top" wrapText="1"/>
    </xf>
    <xf numFmtId="0" fontId="37" fillId="2" borderId="11" xfId="0" applyFont="1" applyFill="1" applyBorder="1" applyAlignment="1">
      <alignment horizontal="left" vertical="top" wrapText="1"/>
    </xf>
    <xf numFmtId="0" fontId="22" fillId="14" borderId="10" xfId="0" applyFont="1" applyFill="1" applyBorder="1" applyAlignment="1">
      <alignment horizontal="center" vertical="center"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2" xfId="0" applyFont="1" applyFill="1" applyBorder="1" applyAlignment="1">
      <alignment horizontal="left" vertical="top" wrapText="1"/>
    </xf>
    <xf numFmtId="0" fontId="22" fillId="13" borderId="6"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3" borderId="8" xfId="0" applyFont="1" applyFill="1" applyBorder="1" applyAlignment="1">
      <alignment horizontal="center" vertical="center" wrapText="1"/>
    </xf>
    <xf numFmtId="0" fontId="22" fillId="13" borderId="9" xfId="0" applyFont="1" applyFill="1" applyBorder="1" applyAlignment="1">
      <alignment horizontal="center" vertical="center" wrapText="1"/>
    </xf>
    <xf numFmtId="164" fontId="22" fillId="13" borderId="3" xfId="4" applyNumberFormat="1" applyFont="1" applyFill="1" applyBorder="1" applyAlignment="1">
      <alignment horizontal="center" vertical="center" wrapText="1"/>
    </xf>
    <xf numFmtId="164" fontId="22" fillId="13" borderId="4" xfId="4" applyNumberFormat="1" applyFont="1" applyFill="1" applyBorder="1" applyAlignment="1">
      <alignment horizontal="center" vertical="center" wrapText="1"/>
    </xf>
    <xf numFmtId="164" fontId="22" fillId="13" borderId="5" xfId="4" applyNumberFormat="1" applyFont="1" applyFill="1" applyBorder="1" applyAlignment="1">
      <alignment horizontal="center" vertical="center" wrapText="1"/>
    </xf>
    <xf numFmtId="0" fontId="22" fillId="14" borderId="0" xfId="0" applyFont="1" applyFill="1" applyAlignment="1">
      <alignment horizontal="center" vertical="center" wrapText="1"/>
    </xf>
    <xf numFmtId="0" fontId="22" fillId="14" borderId="1"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 xfId="0" applyFont="1" applyBorder="1" applyAlignment="1">
      <alignment horizontal="left" vertical="top"/>
    </xf>
    <xf numFmtId="0" fontId="11" fillId="0" borderId="13" xfId="0" applyFont="1" applyBorder="1" applyAlignment="1">
      <alignment horizontal="left" vertical="top"/>
    </xf>
    <xf numFmtId="0" fontId="22" fillId="13" borderId="14" xfId="0" applyFont="1" applyFill="1" applyBorder="1" applyAlignment="1">
      <alignment horizontal="center" vertical="center" wrapText="1"/>
    </xf>
    <xf numFmtId="0" fontId="22" fillId="13" borderId="12" xfId="0" applyFont="1" applyFill="1" applyBorder="1" applyAlignment="1">
      <alignment horizontal="center" vertical="center" wrapText="1"/>
    </xf>
    <xf numFmtId="0" fontId="22" fillId="13" borderId="15" xfId="0" applyFont="1" applyFill="1" applyBorder="1" applyAlignment="1">
      <alignment horizontal="center" vertical="center" wrapText="1"/>
    </xf>
    <xf numFmtId="0" fontId="22" fillId="13" borderId="13" xfId="0" applyFont="1" applyFill="1" applyBorder="1" applyAlignment="1">
      <alignment horizontal="center"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xf>
    <xf numFmtId="0" fontId="11" fillId="0" borderId="11" xfId="0" applyFont="1" applyBorder="1" applyAlignment="1">
      <alignment horizontal="left" vertical="top"/>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Alignment="1">
      <alignment horizontal="left" vertical="top"/>
    </xf>
    <xf numFmtId="0" fontId="11" fillId="0" borderId="12" xfId="0" applyFont="1" applyBorder="1" applyAlignment="1">
      <alignment horizontal="left" vertical="top"/>
    </xf>
    <xf numFmtId="164" fontId="22" fillId="13" borderId="2" xfId="4" applyNumberFormat="1"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2" fillId="13" borderId="2" xfId="0" applyFont="1" applyFill="1" applyBorder="1" applyAlignment="1">
      <alignment horizontal="center" vertical="center"/>
    </xf>
    <xf numFmtId="0" fontId="0" fillId="0" borderId="2" xfId="0" applyBorder="1" applyAlignment="1">
      <alignment horizontal="left" vertical="center" wrapText="1"/>
    </xf>
    <xf numFmtId="0" fontId="0" fillId="13" borderId="8" xfId="0" applyFill="1" applyBorder="1" applyAlignment="1">
      <alignment horizontal="center" vertical="center"/>
    </xf>
    <xf numFmtId="0" fontId="0" fillId="13" borderId="9" xfId="0" applyFill="1" applyBorder="1" applyAlignment="1">
      <alignment horizontal="center" vertical="center"/>
    </xf>
    <xf numFmtId="0" fontId="0" fillId="13" borderId="10" xfId="0" applyFill="1" applyBorder="1" applyAlignment="1">
      <alignment horizontal="center" vertical="center"/>
    </xf>
    <xf numFmtId="0" fontId="22" fillId="13" borderId="8" xfId="0" applyFont="1" applyFill="1" applyBorder="1" applyAlignment="1">
      <alignment horizontal="center"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1" fillId="0" borderId="0" xfId="0" applyFont="1" applyAlignment="1">
      <alignment horizontal="left" vertical="top" wrapText="1"/>
    </xf>
    <xf numFmtId="0" fontId="22" fillId="13" borderId="2"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7" xfId="0" applyFont="1" applyBorder="1" applyAlignment="1">
      <alignment horizontal="left" vertical="top" wrapText="1"/>
    </xf>
    <xf numFmtId="0" fontId="11" fillId="0" borderId="11" xfId="0" applyFont="1" applyBorder="1" applyAlignment="1">
      <alignment horizontal="left" vertical="top" wrapText="1"/>
    </xf>
    <xf numFmtId="0" fontId="11" fillId="0" borderId="1" xfId="0" applyFont="1" applyBorder="1" applyAlignment="1">
      <alignment horizontal="left" vertical="top" wrapText="1"/>
    </xf>
    <xf numFmtId="0" fontId="11" fillId="0" borderId="13" xfId="0" applyFont="1" applyBorder="1" applyAlignment="1">
      <alignment horizontal="left" vertical="top" wrapText="1"/>
    </xf>
    <xf numFmtId="0" fontId="22" fillId="13" borderId="0" xfId="0" applyFont="1" applyFill="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11" fillId="0" borderId="1" xfId="0" applyFont="1" applyBorder="1" applyAlignment="1">
      <alignment horizontal="left" vertical="center"/>
    </xf>
    <xf numFmtId="0" fontId="11" fillId="0" borderId="13" xfId="0" applyFont="1" applyBorder="1" applyAlignment="1">
      <alignment horizontal="left" vertical="center"/>
    </xf>
  </cellXfs>
  <cellStyles count="7">
    <cellStyle name="Comma" xfId="1" builtinId="3"/>
    <cellStyle name="Comma 2" xfId="5" xr:uid="{A21FABFE-28ED-4FEA-8B5B-84012A48A319}"/>
    <cellStyle name="Currency" xfId="2" builtinId="4"/>
    <cellStyle name="Hyperlink" xfId="6" builtinId="8"/>
    <cellStyle name="Normal" xfId="0" builtinId="0"/>
    <cellStyle name="Percent" xfId="3" builtinId="5"/>
    <cellStyle name="Percent 2" xfId="4" xr:uid="{2BD606E5-59B4-4DB5-B9FE-0ED9A4A09823}"/>
  </cellStyles>
  <dxfs count="17">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
      <fill>
        <patternFill patternType="solid">
          <fgColor rgb="FFCCFFFF"/>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EUT-Overview'!A1"/></Relationships>
</file>

<file path=xl/drawings/_rels/drawing10.xml.rels><?xml version="1.0" encoding="UTF-8" standalone="yes"?>
<Relationships xmlns="http://schemas.openxmlformats.org/package/2006/relationships"><Relationship Id="rId3" Type="http://schemas.openxmlformats.org/officeDocument/2006/relationships/hyperlink" Target="#'G - 3.2'!A1"/><Relationship Id="rId2" Type="http://schemas.openxmlformats.org/officeDocument/2006/relationships/hyperlink" Target="#Contents!A1"/><Relationship Id="rId1" Type="http://schemas.openxmlformats.org/officeDocument/2006/relationships/hyperlink" Target="#'G - 2.2'!A1"/></Relationships>
</file>

<file path=xl/drawings/_rels/drawing11.xml.rels><?xml version="1.0" encoding="UTF-8" standalone="yes"?>
<Relationships xmlns="http://schemas.openxmlformats.org/package/2006/relationships"><Relationship Id="rId3" Type="http://schemas.openxmlformats.org/officeDocument/2006/relationships/hyperlink" Target="#'G - 4.1'!A1"/><Relationship Id="rId2" Type="http://schemas.openxmlformats.org/officeDocument/2006/relationships/hyperlink" Target="#Contents!A1"/><Relationship Id="rId1" Type="http://schemas.openxmlformats.org/officeDocument/2006/relationships/hyperlink" Target="#'G - 3.1'!A1"/></Relationships>
</file>

<file path=xl/drawings/_rels/drawing12.xml.rels><?xml version="1.0" encoding="UTF-8" standalone="yes"?>
<Relationships xmlns="http://schemas.openxmlformats.org/package/2006/relationships"><Relationship Id="rId3" Type="http://schemas.openxmlformats.org/officeDocument/2006/relationships/hyperlink" Target="#'G - 4.2'!A1"/><Relationship Id="rId2" Type="http://schemas.openxmlformats.org/officeDocument/2006/relationships/hyperlink" Target="#Contents!A1"/><Relationship Id="rId1" Type="http://schemas.openxmlformats.org/officeDocument/2006/relationships/hyperlink" Target="#'G - 3.2'!A1"/></Relationships>
</file>

<file path=xl/drawings/_rels/drawing13.xml.rels><?xml version="1.0" encoding="UTF-8" standalone="yes"?>
<Relationships xmlns="http://schemas.openxmlformats.org/package/2006/relationships"><Relationship Id="rId3" Type="http://schemas.openxmlformats.org/officeDocument/2006/relationships/hyperlink" Target="#'G - 5.1'!A1"/><Relationship Id="rId2" Type="http://schemas.openxmlformats.org/officeDocument/2006/relationships/hyperlink" Target="#Contents!A1"/><Relationship Id="rId1" Type="http://schemas.openxmlformats.org/officeDocument/2006/relationships/hyperlink" Target="#'G - 4.1'!A1"/></Relationships>
</file>

<file path=xl/drawings/_rels/drawing14.xml.rels><?xml version="1.0" encoding="UTF-8" standalone="yes"?>
<Relationships xmlns="http://schemas.openxmlformats.org/package/2006/relationships"><Relationship Id="rId3" Type="http://schemas.openxmlformats.org/officeDocument/2006/relationships/hyperlink" Target="#'G - 5.2'!A1"/><Relationship Id="rId2" Type="http://schemas.openxmlformats.org/officeDocument/2006/relationships/hyperlink" Target="#Contents!A1"/><Relationship Id="rId1" Type="http://schemas.openxmlformats.org/officeDocument/2006/relationships/hyperlink" Target="#'G - 4.2'!A1"/></Relationships>
</file>

<file path=xl/drawings/_rels/drawing15.xml.rels><?xml version="1.0" encoding="UTF-8" standalone="yes"?>
<Relationships xmlns="http://schemas.openxmlformats.org/package/2006/relationships"><Relationship Id="rId3" Type="http://schemas.openxmlformats.org/officeDocument/2006/relationships/hyperlink" Target="#'G - 5.3'!A1"/><Relationship Id="rId2" Type="http://schemas.openxmlformats.org/officeDocument/2006/relationships/hyperlink" Target="#Contents!A1"/><Relationship Id="rId1" Type="http://schemas.openxmlformats.org/officeDocument/2006/relationships/hyperlink" Target="#'G - 5.1'!A1"/></Relationships>
</file>

<file path=xl/drawings/_rels/drawing16.xml.rels><?xml version="1.0" encoding="UTF-8" standalone="yes"?>
<Relationships xmlns="http://schemas.openxmlformats.org/package/2006/relationships"><Relationship Id="rId3" Type="http://schemas.openxmlformats.org/officeDocument/2006/relationships/hyperlink" Target="#'G - 5.4'!A1"/><Relationship Id="rId2" Type="http://schemas.openxmlformats.org/officeDocument/2006/relationships/hyperlink" Target="#Contents!A1"/><Relationship Id="rId1" Type="http://schemas.openxmlformats.org/officeDocument/2006/relationships/hyperlink" Target="#'G - 5.2'!A1"/></Relationships>
</file>

<file path=xl/drawings/_rels/drawing17.xml.rels><?xml version="1.0" encoding="UTF-8" standalone="yes"?>
<Relationships xmlns="http://schemas.openxmlformats.org/package/2006/relationships"><Relationship Id="rId3" Type="http://schemas.openxmlformats.org/officeDocument/2006/relationships/hyperlink" Target="#'N - 0'!A1"/><Relationship Id="rId2" Type="http://schemas.openxmlformats.org/officeDocument/2006/relationships/hyperlink" Target="#Contents!A1"/><Relationship Id="rId1" Type="http://schemas.openxmlformats.org/officeDocument/2006/relationships/hyperlink" Target="#'G - 5.3'!A1"/></Relationships>
</file>

<file path=xl/drawings/_rels/drawing18.xml.rels><?xml version="1.0" encoding="UTF-8" standalone="yes"?>
<Relationships xmlns="http://schemas.openxmlformats.org/package/2006/relationships"><Relationship Id="rId3" Type="http://schemas.openxmlformats.org/officeDocument/2006/relationships/hyperlink" Target="#'N - 1'!A1"/><Relationship Id="rId2" Type="http://schemas.openxmlformats.org/officeDocument/2006/relationships/hyperlink" Target="#Contents!A1"/><Relationship Id="rId1" Type="http://schemas.openxmlformats.org/officeDocument/2006/relationships/hyperlink" Target="#'G - 5.4'!A1"/></Relationships>
</file>

<file path=xl/drawings/_rels/drawing19.xml.rels><?xml version="1.0" encoding="UTF-8" standalone="yes"?>
<Relationships xmlns="http://schemas.openxmlformats.org/package/2006/relationships"><Relationship Id="rId3" Type="http://schemas.openxmlformats.org/officeDocument/2006/relationships/hyperlink" Target="#'N - 2.1'!A1"/><Relationship Id="rId2" Type="http://schemas.openxmlformats.org/officeDocument/2006/relationships/hyperlink" Target="#Contents!A1"/><Relationship Id="rId1" Type="http://schemas.openxmlformats.org/officeDocument/2006/relationships/hyperlink" Target="#'N - 0'!A1"/></Relationships>
</file>

<file path=xl/drawings/_rels/drawing2.xml.rels><?xml version="1.0" encoding="UTF-8" standalone="yes"?>
<Relationships xmlns="http://schemas.openxmlformats.org/package/2006/relationships"><Relationship Id="rId2" Type="http://schemas.openxmlformats.org/officeDocument/2006/relationships/hyperlink" Target="#Description!A1"/><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N - 2.2'!A1"/><Relationship Id="rId2" Type="http://schemas.openxmlformats.org/officeDocument/2006/relationships/hyperlink" Target="#Contents!A1"/><Relationship Id="rId1" Type="http://schemas.openxmlformats.org/officeDocument/2006/relationships/hyperlink" Target="#'N - 1'!A1"/></Relationships>
</file>

<file path=xl/drawings/_rels/drawing21.xml.rels><?xml version="1.0" encoding="UTF-8" standalone="yes"?>
<Relationships xmlns="http://schemas.openxmlformats.org/package/2006/relationships"><Relationship Id="rId3" Type="http://schemas.openxmlformats.org/officeDocument/2006/relationships/hyperlink" Target="#'N - 3.1'!A1"/><Relationship Id="rId2" Type="http://schemas.openxmlformats.org/officeDocument/2006/relationships/hyperlink" Target="#Contents!A1"/><Relationship Id="rId1" Type="http://schemas.openxmlformats.org/officeDocument/2006/relationships/hyperlink" Target="#'N - 2.1'!A1"/></Relationships>
</file>

<file path=xl/drawings/_rels/drawing22.xml.rels><?xml version="1.0" encoding="UTF-8" standalone="yes"?>
<Relationships xmlns="http://schemas.openxmlformats.org/package/2006/relationships"><Relationship Id="rId3" Type="http://schemas.openxmlformats.org/officeDocument/2006/relationships/hyperlink" Target="#'N - 3.2'!A1"/><Relationship Id="rId2" Type="http://schemas.openxmlformats.org/officeDocument/2006/relationships/hyperlink" Target="#Contents!A1"/><Relationship Id="rId1" Type="http://schemas.openxmlformats.org/officeDocument/2006/relationships/hyperlink" Target="#'N - 2.2'!A1"/></Relationships>
</file>

<file path=xl/drawings/_rels/drawing23.xml.rels><?xml version="1.0" encoding="UTF-8" standalone="yes"?>
<Relationships xmlns="http://schemas.openxmlformats.org/package/2006/relationships"><Relationship Id="rId3" Type="http://schemas.openxmlformats.org/officeDocument/2006/relationships/hyperlink" Target="#'N - 4.1'!A1"/><Relationship Id="rId2" Type="http://schemas.openxmlformats.org/officeDocument/2006/relationships/hyperlink" Target="#Contents!A1"/><Relationship Id="rId1" Type="http://schemas.openxmlformats.org/officeDocument/2006/relationships/hyperlink" Target="#'N - 3.1'!A1"/></Relationships>
</file>

<file path=xl/drawings/_rels/drawing24.xml.rels><?xml version="1.0" encoding="UTF-8" standalone="yes"?>
<Relationships xmlns="http://schemas.openxmlformats.org/package/2006/relationships"><Relationship Id="rId3" Type="http://schemas.openxmlformats.org/officeDocument/2006/relationships/hyperlink" Target="#'N - 4.2'!A1"/><Relationship Id="rId2" Type="http://schemas.openxmlformats.org/officeDocument/2006/relationships/hyperlink" Target="#Contents!A1"/><Relationship Id="rId1" Type="http://schemas.openxmlformats.org/officeDocument/2006/relationships/hyperlink" Target="#'N - 3.2'!A1"/></Relationships>
</file>

<file path=xl/drawings/_rels/drawing25.xml.rels><?xml version="1.0" encoding="UTF-8" standalone="yes"?>
<Relationships xmlns="http://schemas.openxmlformats.org/package/2006/relationships"><Relationship Id="rId3" Type="http://schemas.openxmlformats.org/officeDocument/2006/relationships/hyperlink" Target="#'N - 5.1'!A1"/><Relationship Id="rId2" Type="http://schemas.openxmlformats.org/officeDocument/2006/relationships/hyperlink" Target="#Contents!A1"/><Relationship Id="rId1" Type="http://schemas.openxmlformats.org/officeDocument/2006/relationships/hyperlink" Target="#'N - 4.1'!A1"/></Relationships>
</file>

<file path=xl/drawings/_rels/drawing26.xml.rels><?xml version="1.0" encoding="UTF-8" standalone="yes"?>
<Relationships xmlns="http://schemas.openxmlformats.org/package/2006/relationships"><Relationship Id="rId3" Type="http://schemas.openxmlformats.org/officeDocument/2006/relationships/hyperlink" Target="#'N - 5.2'!A1"/><Relationship Id="rId2" Type="http://schemas.openxmlformats.org/officeDocument/2006/relationships/hyperlink" Target="#Contents!A1"/><Relationship Id="rId1" Type="http://schemas.openxmlformats.org/officeDocument/2006/relationships/hyperlink" Target="#'N - 4.2'!A1"/></Relationships>
</file>

<file path=xl/drawings/_rels/drawing27.xml.rels><?xml version="1.0" encoding="UTF-8" standalone="yes"?>
<Relationships xmlns="http://schemas.openxmlformats.org/package/2006/relationships"><Relationship Id="rId3" Type="http://schemas.openxmlformats.org/officeDocument/2006/relationships/hyperlink" Target="#'Business Strategy'!A1"/><Relationship Id="rId2" Type="http://schemas.openxmlformats.org/officeDocument/2006/relationships/hyperlink" Target="#Contents!A1"/><Relationship Id="rId1" Type="http://schemas.openxmlformats.org/officeDocument/2006/relationships/hyperlink" Target="#'N - 5.1'!A1"/></Relationships>
</file>

<file path=xl/drawings/_rels/drawing28.xml.rels><?xml version="1.0" encoding="UTF-8" standalone="yes"?>
<Relationships xmlns="http://schemas.openxmlformats.org/package/2006/relationships"><Relationship Id="rId3" Type="http://schemas.openxmlformats.org/officeDocument/2006/relationships/hyperlink" Target="#Disclaimers!A1"/><Relationship Id="rId2" Type="http://schemas.openxmlformats.org/officeDocument/2006/relationships/hyperlink" Target="#Contents!A1"/><Relationship Id="rId1" Type="http://schemas.openxmlformats.org/officeDocument/2006/relationships/hyperlink" Target="#'N - 5.2'!A1"/></Relationships>
</file>

<file path=xl/drawings/_rels/drawing29.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Business Strategy'!A1"/></Relationships>
</file>

<file path=xl/drawings/_rels/drawing3.xml.rels><?xml version="1.0" encoding="UTF-8" standalone="yes"?>
<Relationships xmlns="http://schemas.openxmlformats.org/package/2006/relationships"><Relationship Id="rId3" Type="http://schemas.openxmlformats.org/officeDocument/2006/relationships/hyperlink" Target="#Reconciliation!A1"/><Relationship Id="rId2" Type="http://schemas.openxmlformats.org/officeDocument/2006/relationships/hyperlink" Target="#Contents!A1"/><Relationship Id="rId1" Type="http://schemas.openxmlformats.org/officeDocument/2006/relationships/hyperlink" Target="#'EUT-Overview'!A1"/></Relationships>
</file>

<file path=xl/drawings/_rels/drawing4.xml.rels><?xml version="1.0" encoding="UTF-8" standalone="yes"?>
<Relationships xmlns="http://schemas.openxmlformats.org/package/2006/relationships"><Relationship Id="rId3" Type="http://schemas.openxmlformats.org/officeDocument/2006/relationships/hyperlink" Target="#'G - 0'!A1"/><Relationship Id="rId2" Type="http://schemas.openxmlformats.org/officeDocument/2006/relationships/hyperlink" Target="#Contents!A1"/><Relationship Id="rId1" Type="http://schemas.openxmlformats.org/officeDocument/2006/relationships/hyperlink" Target="#Description!A1"/></Relationships>
</file>

<file path=xl/drawings/_rels/drawing5.xml.rels><?xml version="1.0" encoding="UTF-8" standalone="yes"?>
<Relationships xmlns="http://schemas.openxmlformats.org/package/2006/relationships"><Relationship Id="rId3" Type="http://schemas.openxmlformats.org/officeDocument/2006/relationships/hyperlink" Target="#'G - 1.1'!A1"/><Relationship Id="rId2" Type="http://schemas.openxmlformats.org/officeDocument/2006/relationships/hyperlink" Target="#Contents!A1"/><Relationship Id="rId1" Type="http://schemas.openxmlformats.org/officeDocument/2006/relationships/hyperlink" Target="#Reconciliation!A1"/></Relationships>
</file>

<file path=xl/drawings/_rels/drawing6.xml.rels><?xml version="1.0" encoding="UTF-8" standalone="yes"?>
<Relationships xmlns="http://schemas.openxmlformats.org/package/2006/relationships"><Relationship Id="rId3" Type="http://schemas.openxmlformats.org/officeDocument/2006/relationships/hyperlink" Target="#'G - 1.2'!A1"/><Relationship Id="rId2" Type="http://schemas.openxmlformats.org/officeDocument/2006/relationships/hyperlink" Target="#Contents!A1"/><Relationship Id="rId1" Type="http://schemas.openxmlformats.org/officeDocument/2006/relationships/hyperlink" Target="#'G - 0'!A1"/></Relationships>
</file>

<file path=xl/drawings/_rels/drawing7.xml.rels><?xml version="1.0" encoding="UTF-8" standalone="yes"?>
<Relationships xmlns="http://schemas.openxmlformats.org/package/2006/relationships"><Relationship Id="rId3" Type="http://schemas.openxmlformats.org/officeDocument/2006/relationships/hyperlink" Target="#'G - 2.1'!A1"/><Relationship Id="rId2" Type="http://schemas.openxmlformats.org/officeDocument/2006/relationships/hyperlink" Target="#Contents!A1"/><Relationship Id="rId1" Type="http://schemas.openxmlformats.org/officeDocument/2006/relationships/hyperlink" Target="#'G - 1.1'!A1"/></Relationships>
</file>

<file path=xl/drawings/_rels/drawing8.xml.rels><?xml version="1.0" encoding="UTF-8" standalone="yes"?>
<Relationships xmlns="http://schemas.openxmlformats.org/package/2006/relationships"><Relationship Id="rId3" Type="http://schemas.openxmlformats.org/officeDocument/2006/relationships/hyperlink" Target="#'G - 2.2'!A1"/><Relationship Id="rId2" Type="http://schemas.openxmlformats.org/officeDocument/2006/relationships/hyperlink" Target="#Contents!A1"/><Relationship Id="rId1" Type="http://schemas.openxmlformats.org/officeDocument/2006/relationships/hyperlink" Target="#'G - 1.2'!A1"/></Relationships>
</file>

<file path=xl/drawings/_rels/drawing9.xml.rels><?xml version="1.0" encoding="UTF-8" standalone="yes"?>
<Relationships xmlns="http://schemas.openxmlformats.org/package/2006/relationships"><Relationship Id="rId3" Type="http://schemas.openxmlformats.org/officeDocument/2006/relationships/hyperlink" Target="#'G - 3.1'!A1"/><Relationship Id="rId2" Type="http://schemas.openxmlformats.org/officeDocument/2006/relationships/hyperlink" Target="#Contents!A1"/><Relationship Id="rId1" Type="http://schemas.openxmlformats.org/officeDocument/2006/relationships/hyperlink" Target="#'G - 2.1'!A1"/></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6350</xdr:rowOff>
    </xdr:from>
    <xdr:to>
      <xdr:col>2</xdr:col>
      <xdr:colOff>12700</xdr:colOff>
      <xdr:row>35</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5DF442F7-B33C-42D3-B298-388A393F1992}"/>
            </a:ext>
          </a:extLst>
        </xdr:cNvPr>
        <xdr:cNvSpPr/>
      </xdr:nvSpPr>
      <xdr:spPr>
        <a:xfrm>
          <a:off x="9036050" y="6235700"/>
          <a:ext cx="15367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48</xdr:row>
      <xdr:rowOff>6350</xdr:rowOff>
    </xdr:from>
    <xdr:to>
      <xdr:col>2</xdr:col>
      <xdr:colOff>12700</xdr:colOff>
      <xdr:row>49</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87AAE025-B435-41DA-8C46-52A2C2166AF8}"/>
            </a:ext>
          </a:extLst>
        </xdr:cNvPr>
        <xdr:cNvSpPr/>
      </xdr:nvSpPr>
      <xdr:spPr>
        <a:xfrm>
          <a:off x="603250" y="9601200"/>
          <a:ext cx="8572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48</xdr:row>
      <xdr:rowOff>6350</xdr:rowOff>
    </xdr:from>
    <xdr:to>
      <xdr:col>5</xdr:col>
      <xdr:colOff>12700</xdr:colOff>
      <xdr:row>49</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F5568920-7076-44F7-8E82-F3A2ACCA25F3}"/>
            </a:ext>
          </a:extLst>
        </xdr:cNvPr>
        <xdr:cNvSpPr/>
      </xdr:nvSpPr>
      <xdr:spPr>
        <a:xfrm>
          <a:off x="10864850" y="9601200"/>
          <a:ext cx="13525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48</xdr:row>
      <xdr:rowOff>6350</xdr:rowOff>
    </xdr:from>
    <xdr:to>
      <xdr:col>12</xdr:col>
      <xdr:colOff>12700</xdr:colOff>
      <xdr:row>49</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9C7D8C4F-9EC8-45C0-8F7B-B77551664266}"/>
            </a:ext>
          </a:extLst>
        </xdr:cNvPr>
        <xdr:cNvSpPr/>
      </xdr:nvSpPr>
      <xdr:spPr>
        <a:xfrm>
          <a:off x="20243800" y="9601200"/>
          <a:ext cx="13525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48</xdr:row>
      <xdr:rowOff>6350</xdr:rowOff>
    </xdr:from>
    <xdr:to>
      <xdr:col>2</xdr:col>
      <xdr:colOff>12700</xdr:colOff>
      <xdr:row>49</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367E2AB5-7B12-42A7-8AC3-658F82FC3687}"/>
            </a:ext>
          </a:extLst>
        </xdr:cNvPr>
        <xdr:cNvSpPr/>
      </xdr:nvSpPr>
      <xdr:spPr>
        <a:xfrm>
          <a:off x="596900" y="12979400"/>
          <a:ext cx="7747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3841749</xdr:colOff>
      <xdr:row>47</xdr:row>
      <xdr:rowOff>201084</xdr:rowOff>
    </xdr:from>
    <xdr:to>
      <xdr:col>3</xdr:col>
      <xdr:colOff>412749</xdr:colOff>
      <xdr:row>49</xdr:row>
      <xdr:rowOff>19051</xdr:rowOff>
    </xdr:to>
    <xdr:sp macro="" textlink="">
      <xdr:nvSpPr>
        <xdr:cNvPr id="5" name="Flowchart: Alternate Process 2">
          <a:hlinkClick xmlns:r="http://schemas.openxmlformats.org/officeDocument/2006/relationships" r:id="rId2"/>
          <a:extLst>
            <a:ext uri="{FF2B5EF4-FFF2-40B4-BE49-F238E27FC236}">
              <a16:creationId xmlns:a16="http://schemas.microsoft.com/office/drawing/2014/main" id="{17C5244B-8A32-4E22-947B-025CCE99F292}"/>
            </a:ext>
          </a:extLst>
        </xdr:cNvPr>
        <xdr:cNvSpPr/>
      </xdr:nvSpPr>
      <xdr:spPr>
        <a:xfrm>
          <a:off x="4857749" y="12128501"/>
          <a:ext cx="910167"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48</xdr:row>
      <xdr:rowOff>6350</xdr:rowOff>
    </xdr:from>
    <xdr:to>
      <xdr:col>12</xdr:col>
      <xdr:colOff>12700</xdr:colOff>
      <xdr:row>49</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22F4DCBE-C81F-48B2-BDBD-973F3D557281}"/>
            </a:ext>
          </a:extLst>
        </xdr:cNvPr>
        <xdr:cNvSpPr/>
      </xdr:nvSpPr>
      <xdr:spPr>
        <a:xfrm>
          <a:off x="11569700" y="12979400"/>
          <a:ext cx="7112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49</xdr:row>
      <xdr:rowOff>6350</xdr:rowOff>
    </xdr:from>
    <xdr:to>
      <xdr:col>2</xdr:col>
      <xdr:colOff>12700</xdr:colOff>
      <xdr:row>50</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B8FA3A46-CA94-4E05-AEFB-DB3ABC5DE056}"/>
            </a:ext>
          </a:extLst>
        </xdr:cNvPr>
        <xdr:cNvSpPr/>
      </xdr:nvSpPr>
      <xdr:spPr>
        <a:xfrm>
          <a:off x="603250" y="12611100"/>
          <a:ext cx="7810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49</xdr:row>
      <xdr:rowOff>6350</xdr:rowOff>
    </xdr:from>
    <xdr:to>
      <xdr:col>5</xdr:col>
      <xdr:colOff>12700</xdr:colOff>
      <xdr:row>50</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93CC9A62-25BD-41E9-9BB8-CB02881DA86F}"/>
            </a:ext>
          </a:extLst>
        </xdr:cNvPr>
        <xdr:cNvSpPr/>
      </xdr:nvSpPr>
      <xdr:spPr>
        <a:xfrm>
          <a:off x="6311900" y="12611100"/>
          <a:ext cx="8064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49</xdr:row>
      <xdr:rowOff>6350</xdr:rowOff>
    </xdr:from>
    <xdr:to>
      <xdr:col>12</xdr:col>
      <xdr:colOff>12700</xdr:colOff>
      <xdr:row>50</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B86DB686-93B2-4DEE-8761-692E8C70ADDC}"/>
            </a:ext>
          </a:extLst>
        </xdr:cNvPr>
        <xdr:cNvSpPr/>
      </xdr:nvSpPr>
      <xdr:spPr>
        <a:xfrm>
          <a:off x="11576050" y="12611100"/>
          <a:ext cx="7112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49</xdr:row>
      <xdr:rowOff>6350</xdr:rowOff>
    </xdr:from>
    <xdr:to>
      <xdr:col>2</xdr:col>
      <xdr:colOff>12700</xdr:colOff>
      <xdr:row>50</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6670E82F-AD09-4760-BDFF-547E01266C19}"/>
            </a:ext>
          </a:extLst>
        </xdr:cNvPr>
        <xdr:cNvSpPr/>
      </xdr:nvSpPr>
      <xdr:spPr>
        <a:xfrm>
          <a:off x="0" y="11569700"/>
          <a:ext cx="7937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49</xdr:row>
      <xdr:rowOff>6350</xdr:rowOff>
    </xdr:from>
    <xdr:to>
      <xdr:col>5</xdr:col>
      <xdr:colOff>12700</xdr:colOff>
      <xdr:row>50</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E54D640A-4196-4726-BE45-EA90F806EE70}"/>
            </a:ext>
          </a:extLst>
        </xdr:cNvPr>
        <xdr:cNvSpPr/>
      </xdr:nvSpPr>
      <xdr:spPr>
        <a:xfrm>
          <a:off x="5568950" y="11569700"/>
          <a:ext cx="7556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49</xdr:row>
      <xdr:rowOff>6350</xdr:rowOff>
    </xdr:from>
    <xdr:to>
      <xdr:col>12</xdr:col>
      <xdr:colOff>12700</xdr:colOff>
      <xdr:row>50</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EB63DFBC-59A4-4987-A814-1929B8337399}"/>
            </a:ext>
          </a:extLst>
        </xdr:cNvPr>
        <xdr:cNvSpPr/>
      </xdr:nvSpPr>
      <xdr:spPr>
        <a:xfrm>
          <a:off x="10769600" y="11569700"/>
          <a:ext cx="7556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xdr:row>
      <xdr:rowOff>6350</xdr:rowOff>
    </xdr:from>
    <xdr:to>
      <xdr:col>2</xdr:col>
      <xdr:colOff>12700</xdr:colOff>
      <xdr:row>17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C35CBD84-3E45-4425-80C6-2C56F42A6F7A}"/>
            </a:ext>
          </a:extLst>
        </xdr:cNvPr>
        <xdr:cNvSpPr/>
      </xdr:nvSpPr>
      <xdr:spPr>
        <a:xfrm>
          <a:off x="0" y="11480800"/>
          <a:ext cx="838200" cy="2921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16</xdr:row>
      <xdr:rowOff>6350</xdr:rowOff>
    </xdr:from>
    <xdr:to>
      <xdr:col>5</xdr:col>
      <xdr:colOff>12700</xdr:colOff>
      <xdr:row>17</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7F5B929A-E4F7-4AE6-A983-D92BF8E92FE1}"/>
            </a:ext>
          </a:extLst>
        </xdr:cNvPr>
        <xdr:cNvSpPr/>
      </xdr:nvSpPr>
      <xdr:spPr>
        <a:xfrm>
          <a:off x="5613400" y="11480800"/>
          <a:ext cx="755650" cy="2921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16</xdr:row>
      <xdr:rowOff>6350</xdr:rowOff>
    </xdr:from>
    <xdr:to>
      <xdr:col>12</xdr:col>
      <xdr:colOff>12700</xdr:colOff>
      <xdr:row>17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1B69E2FB-DD04-4EEB-93EF-4E45F4844568}"/>
            </a:ext>
          </a:extLst>
        </xdr:cNvPr>
        <xdr:cNvSpPr/>
      </xdr:nvSpPr>
      <xdr:spPr>
        <a:xfrm>
          <a:off x="10814050" y="11480800"/>
          <a:ext cx="755650" cy="2921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xdr:row>
      <xdr:rowOff>6350</xdr:rowOff>
    </xdr:from>
    <xdr:to>
      <xdr:col>2</xdr:col>
      <xdr:colOff>12700</xdr:colOff>
      <xdr:row>17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F7E6A93E-6064-418B-8713-DCDA7E443521}"/>
            </a:ext>
          </a:extLst>
        </xdr:cNvPr>
        <xdr:cNvSpPr/>
      </xdr:nvSpPr>
      <xdr:spPr>
        <a:xfrm>
          <a:off x="603250" y="5060950"/>
          <a:ext cx="8128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16</xdr:row>
      <xdr:rowOff>6350</xdr:rowOff>
    </xdr:from>
    <xdr:to>
      <xdr:col>5</xdr:col>
      <xdr:colOff>12700</xdr:colOff>
      <xdr:row>17</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59A4741D-D0ED-4D83-9F5F-E6F0FDC60289}"/>
            </a:ext>
          </a:extLst>
        </xdr:cNvPr>
        <xdr:cNvSpPr/>
      </xdr:nvSpPr>
      <xdr:spPr>
        <a:xfrm>
          <a:off x="6502400" y="5060950"/>
          <a:ext cx="8064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16</xdr:row>
      <xdr:rowOff>6350</xdr:rowOff>
    </xdr:from>
    <xdr:to>
      <xdr:col>12</xdr:col>
      <xdr:colOff>12700</xdr:colOff>
      <xdr:row>17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77EE5CA5-CE30-49F0-B89A-2B9124B79951}"/>
            </a:ext>
          </a:extLst>
        </xdr:cNvPr>
        <xdr:cNvSpPr/>
      </xdr:nvSpPr>
      <xdr:spPr>
        <a:xfrm>
          <a:off x="11906250" y="5060950"/>
          <a:ext cx="8255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xdr:row>
      <xdr:rowOff>6350</xdr:rowOff>
    </xdr:from>
    <xdr:to>
      <xdr:col>2</xdr:col>
      <xdr:colOff>12700</xdr:colOff>
      <xdr:row>17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BA0CD98E-4DD8-499E-8833-371B7977593D}"/>
            </a:ext>
          </a:extLst>
        </xdr:cNvPr>
        <xdr:cNvSpPr/>
      </xdr:nvSpPr>
      <xdr:spPr>
        <a:xfrm>
          <a:off x="603250" y="5130800"/>
          <a:ext cx="8763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16</xdr:row>
      <xdr:rowOff>6350</xdr:rowOff>
    </xdr:from>
    <xdr:to>
      <xdr:col>5</xdr:col>
      <xdr:colOff>12700</xdr:colOff>
      <xdr:row>17</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00662146-6E2F-426C-9DB6-630BCAA792FA}"/>
            </a:ext>
          </a:extLst>
        </xdr:cNvPr>
        <xdr:cNvSpPr/>
      </xdr:nvSpPr>
      <xdr:spPr>
        <a:xfrm>
          <a:off x="6565900" y="5130800"/>
          <a:ext cx="8064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16</xdr:row>
      <xdr:rowOff>6350</xdr:rowOff>
    </xdr:from>
    <xdr:to>
      <xdr:col>12</xdr:col>
      <xdr:colOff>12700</xdr:colOff>
      <xdr:row>17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FA489C2D-6707-48CC-84DA-A3D2B9060E9D}"/>
            </a:ext>
          </a:extLst>
        </xdr:cNvPr>
        <xdr:cNvSpPr/>
      </xdr:nvSpPr>
      <xdr:spPr>
        <a:xfrm>
          <a:off x="11969750" y="5130800"/>
          <a:ext cx="8255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xdr:row>
      <xdr:rowOff>6350</xdr:rowOff>
    </xdr:from>
    <xdr:to>
      <xdr:col>2</xdr:col>
      <xdr:colOff>12700</xdr:colOff>
      <xdr:row>17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1CAE7126-088B-4337-A975-B86302DECE28}"/>
            </a:ext>
          </a:extLst>
        </xdr:cNvPr>
        <xdr:cNvSpPr/>
      </xdr:nvSpPr>
      <xdr:spPr>
        <a:xfrm>
          <a:off x="603250" y="5461000"/>
          <a:ext cx="7620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16</xdr:row>
      <xdr:rowOff>6350</xdr:rowOff>
    </xdr:from>
    <xdr:to>
      <xdr:col>5</xdr:col>
      <xdr:colOff>12700</xdr:colOff>
      <xdr:row>17</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3292A1D3-B023-4F63-A8DF-CB4F27FCE891}"/>
            </a:ext>
          </a:extLst>
        </xdr:cNvPr>
        <xdr:cNvSpPr/>
      </xdr:nvSpPr>
      <xdr:spPr>
        <a:xfrm>
          <a:off x="6451600" y="5461000"/>
          <a:ext cx="8064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11</xdr:col>
      <xdr:colOff>0</xdr:colOff>
      <xdr:row>16</xdr:row>
      <xdr:rowOff>6350</xdr:rowOff>
    </xdr:from>
    <xdr:to>
      <xdr:col>12</xdr:col>
      <xdr:colOff>12700</xdr:colOff>
      <xdr:row>17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600542D9-9617-4653-B9D0-6184B4A2FB2F}"/>
            </a:ext>
          </a:extLst>
        </xdr:cNvPr>
        <xdr:cNvSpPr/>
      </xdr:nvSpPr>
      <xdr:spPr>
        <a:xfrm>
          <a:off x="11855450" y="5461000"/>
          <a:ext cx="8255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6350</xdr:colOff>
      <xdr:row>9</xdr:row>
      <xdr:rowOff>6350</xdr:rowOff>
    </xdr:from>
    <xdr:to>
      <xdr:col>1</xdr:col>
      <xdr:colOff>762000</xdr:colOff>
      <xdr:row>9</xdr:row>
      <xdr:rowOff>171450</xdr:rowOff>
    </xdr:to>
    <xdr:sp macro="" textlink="">
      <xdr:nvSpPr>
        <xdr:cNvPr id="6" name="Flowchart: Alternate Process 1">
          <a:hlinkClick xmlns:r="http://schemas.openxmlformats.org/officeDocument/2006/relationships" r:id="rId1"/>
          <a:extLst>
            <a:ext uri="{FF2B5EF4-FFF2-40B4-BE49-F238E27FC236}">
              <a16:creationId xmlns:a16="http://schemas.microsoft.com/office/drawing/2014/main" id="{7B8162AC-3C6B-4E9F-94AF-94EC6A52D965}"/>
            </a:ext>
          </a:extLst>
        </xdr:cNvPr>
        <xdr:cNvSpPr/>
      </xdr:nvSpPr>
      <xdr:spPr>
        <a:xfrm>
          <a:off x="260350" y="5346700"/>
          <a:ext cx="755650" cy="1651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452046</xdr:colOff>
      <xdr:row>9</xdr:row>
      <xdr:rowOff>0</xdr:rowOff>
    </xdr:from>
    <xdr:to>
      <xdr:col>2</xdr:col>
      <xdr:colOff>1187450</xdr:colOff>
      <xdr:row>10</xdr:row>
      <xdr:rowOff>6349</xdr:rowOff>
    </xdr:to>
    <xdr:sp macro="" textlink="">
      <xdr:nvSpPr>
        <xdr:cNvPr id="5" name="Flowchart: Alternate Process 2">
          <a:hlinkClick xmlns:r="http://schemas.openxmlformats.org/officeDocument/2006/relationships" r:id="rId2"/>
          <a:extLst>
            <a:ext uri="{FF2B5EF4-FFF2-40B4-BE49-F238E27FC236}">
              <a16:creationId xmlns:a16="http://schemas.microsoft.com/office/drawing/2014/main" id="{F516C54B-F56F-4FC8-BA1F-9AEC6CAC422D}"/>
            </a:ext>
          </a:extLst>
        </xdr:cNvPr>
        <xdr:cNvSpPr/>
      </xdr:nvSpPr>
      <xdr:spPr>
        <a:xfrm>
          <a:off x="2865046" y="7734300"/>
          <a:ext cx="735404" cy="190499"/>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2</xdr:col>
      <xdr:colOff>5691909</xdr:colOff>
      <xdr:row>9</xdr:row>
      <xdr:rowOff>23091</xdr:rowOff>
    </xdr:from>
    <xdr:to>
      <xdr:col>3</xdr:col>
      <xdr:colOff>0</xdr:colOff>
      <xdr:row>10</xdr:row>
      <xdr:rowOff>6350</xdr:rowOff>
    </xdr:to>
    <xdr:sp macro="" textlink="">
      <xdr:nvSpPr>
        <xdr:cNvPr id="7" name="Flowchart: Alternate Process 3">
          <a:hlinkClick xmlns:r="http://schemas.openxmlformats.org/officeDocument/2006/relationships" r:id="rId3"/>
          <a:extLst>
            <a:ext uri="{FF2B5EF4-FFF2-40B4-BE49-F238E27FC236}">
              <a16:creationId xmlns:a16="http://schemas.microsoft.com/office/drawing/2014/main" id="{D73788B0-4591-48E4-94B1-25CD997DBD38}"/>
            </a:ext>
          </a:extLst>
        </xdr:cNvPr>
        <xdr:cNvSpPr/>
      </xdr:nvSpPr>
      <xdr:spPr>
        <a:xfrm>
          <a:off x="9086273" y="5195455"/>
          <a:ext cx="958272" cy="167986"/>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10</xdr:row>
      <xdr:rowOff>6350</xdr:rowOff>
    </xdr:from>
    <xdr:to>
      <xdr:col>2</xdr:col>
      <xdr:colOff>12700</xdr:colOff>
      <xdr:row>11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54B7FD57-E54E-4E93-A69D-B799C6B4BEB3}"/>
            </a:ext>
          </a:extLst>
        </xdr:cNvPr>
        <xdr:cNvSpPr/>
      </xdr:nvSpPr>
      <xdr:spPr>
        <a:xfrm>
          <a:off x="603250" y="5549900"/>
          <a:ext cx="8509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2022928</xdr:colOff>
      <xdr:row>10</xdr:row>
      <xdr:rowOff>6350</xdr:rowOff>
    </xdr:from>
    <xdr:to>
      <xdr:col>3</xdr:col>
      <xdr:colOff>529772</xdr:colOff>
      <xdr:row>11</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FCFDE2E5-8526-462F-B136-5CFD80EC981B}"/>
            </a:ext>
          </a:extLst>
        </xdr:cNvPr>
        <xdr:cNvSpPr/>
      </xdr:nvSpPr>
      <xdr:spPr>
        <a:xfrm>
          <a:off x="3057071" y="4206421"/>
          <a:ext cx="1037772" cy="194129"/>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5</xdr:col>
      <xdr:colOff>0</xdr:colOff>
      <xdr:row>10</xdr:row>
      <xdr:rowOff>6350</xdr:rowOff>
    </xdr:from>
    <xdr:to>
      <xdr:col>6</xdr:col>
      <xdr:colOff>12700</xdr:colOff>
      <xdr:row>11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D5028254-D4F9-4220-8EAF-02A810FAC22D}"/>
            </a:ext>
          </a:extLst>
        </xdr:cNvPr>
        <xdr:cNvSpPr/>
      </xdr:nvSpPr>
      <xdr:spPr>
        <a:xfrm>
          <a:off x="11944350" y="5549900"/>
          <a:ext cx="8255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6350</xdr:rowOff>
    </xdr:from>
    <xdr:to>
      <xdr:col>0</xdr:col>
      <xdr:colOff>850900</xdr:colOff>
      <xdr:row>33</xdr:row>
      <xdr:rowOff>6350</xdr:rowOff>
    </xdr:to>
    <xdr:sp macro="" textlink="">
      <xdr:nvSpPr>
        <xdr:cNvPr id="12" name="Flowchart: Alternate Process 1">
          <a:hlinkClick xmlns:r="http://schemas.openxmlformats.org/officeDocument/2006/relationships" r:id="rId1"/>
          <a:extLst>
            <a:ext uri="{FF2B5EF4-FFF2-40B4-BE49-F238E27FC236}">
              <a16:creationId xmlns:a16="http://schemas.microsoft.com/office/drawing/2014/main" id="{E105207D-5D82-4946-A66E-764F5388FE3A}"/>
            </a:ext>
          </a:extLst>
        </xdr:cNvPr>
        <xdr:cNvSpPr/>
      </xdr:nvSpPr>
      <xdr:spPr>
        <a:xfrm>
          <a:off x="254000" y="10071100"/>
          <a:ext cx="850900" cy="1841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0</xdr:col>
      <xdr:colOff>7942101</xdr:colOff>
      <xdr:row>32</xdr:row>
      <xdr:rowOff>9202</xdr:rowOff>
    </xdr:from>
    <xdr:to>
      <xdr:col>0</xdr:col>
      <xdr:colOff>8843985</xdr:colOff>
      <xdr:row>32</xdr:row>
      <xdr:rowOff>184057</xdr:rowOff>
    </xdr:to>
    <xdr:sp macro="" textlink="">
      <xdr:nvSpPr>
        <xdr:cNvPr id="10" name="Flowchart: Alternate Process 2">
          <a:hlinkClick xmlns:r="http://schemas.openxmlformats.org/officeDocument/2006/relationships" r:id="rId1"/>
          <a:extLst>
            <a:ext uri="{FF2B5EF4-FFF2-40B4-BE49-F238E27FC236}">
              <a16:creationId xmlns:a16="http://schemas.microsoft.com/office/drawing/2014/main" id="{FDE82CED-F18C-4811-9D15-AAB7B70F44BD}"/>
            </a:ext>
          </a:extLst>
        </xdr:cNvPr>
        <xdr:cNvSpPr/>
      </xdr:nvSpPr>
      <xdr:spPr>
        <a:xfrm>
          <a:off x="7942101" y="10712173"/>
          <a:ext cx="901884" cy="174855"/>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0</xdr:col>
      <xdr:colOff>15335341</xdr:colOff>
      <xdr:row>32</xdr:row>
      <xdr:rowOff>0</xdr:rowOff>
    </xdr:from>
    <xdr:to>
      <xdr:col>0</xdr:col>
      <xdr:colOff>16577916</xdr:colOff>
      <xdr:row>33</xdr:row>
      <xdr:rowOff>0</xdr:rowOff>
    </xdr:to>
    <xdr:sp macro="" textlink="">
      <xdr:nvSpPr>
        <xdr:cNvPr id="13" name="Flowchart: Alternate Process 4">
          <a:hlinkClick xmlns:r="http://schemas.openxmlformats.org/officeDocument/2006/relationships" r:id="rId2"/>
          <a:extLst>
            <a:ext uri="{FF2B5EF4-FFF2-40B4-BE49-F238E27FC236}">
              <a16:creationId xmlns:a16="http://schemas.microsoft.com/office/drawing/2014/main" id="{F63DBF7D-CEA5-41F4-8BE0-E7408B69F034}"/>
            </a:ext>
          </a:extLst>
        </xdr:cNvPr>
        <xdr:cNvSpPr/>
      </xdr:nvSpPr>
      <xdr:spPr>
        <a:xfrm>
          <a:off x="15335341" y="10702971"/>
          <a:ext cx="1242575" cy="184058"/>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20</xdr:row>
      <xdr:rowOff>6350</xdr:rowOff>
    </xdr:from>
    <xdr:to>
      <xdr:col>2</xdr:col>
      <xdr:colOff>12700</xdr:colOff>
      <xdr:row>21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24C2CBBF-22E8-4964-8ADC-2FC933F28153}"/>
            </a:ext>
          </a:extLst>
        </xdr:cNvPr>
        <xdr:cNvSpPr/>
      </xdr:nvSpPr>
      <xdr:spPr>
        <a:xfrm>
          <a:off x="609600" y="4584700"/>
          <a:ext cx="7493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3</xdr:col>
      <xdr:colOff>0</xdr:colOff>
      <xdr:row>20</xdr:row>
      <xdr:rowOff>6350</xdr:rowOff>
    </xdr:from>
    <xdr:to>
      <xdr:col>4</xdr:col>
      <xdr:colOff>12700</xdr:colOff>
      <xdr:row>21</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181DF791-FC9F-4CE7-AA03-002F0C67C7B1}"/>
            </a:ext>
          </a:extLst>
        </xdr:cNvPr>
        <xdr:cNvSpPr/>
      </xdr:nvSpPr>
      <xdr:spPr>
        <a:xfrm>
          <a:off x="3879850" y="4584700"/>
          <a:ext cx="10350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7</xdr:col>
      <xdr:colOff>750455</xdr:colOff>
      <xdr:row>20</xdr:row>
      <xdr:rowOff>0</xdr:rowOff>
    </xdr:from>
    <xdr:to>
      <xdr:col>9</xdr:col>
      <xdr:colOff>0</xdr:colOff>
      <xdr:row>21</xdr:row>
      <xdr:rowOff>19050</xdr:rowOff>
    </xdr:to>
    <xdr:sp macro="" textlink="">
      <xdr:nvSpPr>
        <xdr:cNvPr id="5" name="Flowchart: Alternate Process 3">
          <a:hlinkClick xmlns:r="http://schemas.openxmlformats.org/officeDocument/2006/relationships" r:id="rId3"/>
          <a:extLst>
            <a:ext uri="{FF2B5EF4-FFF2-40B4-BE49-F238E27FC236}">
              <a16:creationId xmlns:a16="http://schemas.microsoft.com/office/drawing/2014/main" id="{4F43277D-5896-43D3-80D1-9EE8EC695725}"/>
            </a:ext>
          </a:extLst>
        </xdr:cNvPr>
        <xdr:cNvSpPr/>
      </xdr:nvSpPr>
      <xdr:spPr>
        <a:xfrm>
          <a:off x="8301182" y="6765636"/>
          <a:ext cx="611909" cy="203778"/>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20</xdr:row>
      <xdr:rowOff>6350</xdr:rowOff>
    </xdr:from>
    <xdr:to>
      <xdr:col>2</xdr:col>
      <xdr:colOff>12700</xdr:colOff>
      <xdr:row>21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6DB94D2A-3839-46FB-8E56-0F53AA6D31ED}"/>
            </a:ext>
          </a:extLst>
        </xdr:cNvPr>
        <xdr:cNvSpPr/>
      </xdr:nvSpPr>
      <xdr:spPr>
        <a:xfrm>
          <a:off x="609600" y="7429500"/>
          <a:ext cx="7112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3</xdr:col>
      <xdr:colOff>0</xdr:colOff>
      <xdr:row>20</xdr:row>
      <xdr:rowOff>6350</xdr:rowOff>
    </xdr:from>
    <xdr:to>
      <xdr:col>4</xdr:col>
      <xdr:colOff>12700</xdr:colOff>
      <xdr:row>21</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A57E748E-13E0-4546-ADE3-1D6DCF31199D}"/>
            </a:ext>
          </a:extLst>
        </xdr:cNvPr>
        <xdr:cNvSpPr/>
      </xdr:nvSpPr>
      <xdr:spPr>
        <a:xfrm>
          <a:off x="5194300" y="7429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0</xdr:colOff>
      <xdr:row>20</xdr:row>
      <xdr:rowOff>6350</xdr:rowOff>
    </xdr:from>
    <xdr:to>
      <xdr:col>9</xdr:col>
      <xdr:colOff>12700</xdr:colOff>
      <xdr:row>21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37A1664A-4B60-4F00-A7EE-4196613DCE62}"/>
            </a:ext>
          </a:extLst>
        </xdr:cNvPr>
        <xdr:cNvSpPr/>
      </xdr:nvSpPr>
      <xdr:spPr>
        <a:xfrm>
          <a:off x="9607550" y="7429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20</xdr:row>
      <xdr:rowOff>6350</xdr:rowOff>
    </xdr:from>
    <xdr:to>
      <xdr:col>2</xdr:col>
      <xdr:colOff>12700</xdr:colOff>
      <xdr:row>21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0F35FA57-2EF3-4D82-84EB-390F836042E3}"/>
            </a:ext>
          </a:extLst>
        </xdr:cNvPr>
        <xdr:cNvSpPr/>
      </xdr:nvSpPr>
      <xdr:spPr>
        <a:xfrm>
          <a:off x="609600" y="7372350"/>
          <a:ext cx="7366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3</xdr:col>
      <xdr:colOff>0</xdr:colOff>
      <xdr:row>20</xdr:row>
      <xdr:rowOff>6350</xdr:rowOff>
    </xdr:from>
    <xdr:to>
      <xdr:col>4</xdr:col>
      <xdr:colOff>12700</xdr:colOff>
      <xdr:row>21</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6EE98DBF-F551-4969-9820-BB59E9A59901}"/>
            </a:ext>
          </a:extLst>
        </xdr:cNvPr>
        <xdr:cNvSpPr/>
      </xdr:nvSpPr>
      <xdr:spPr>
        <a:xfrm>
          <a:off x="5219700" y="737235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0</xdr:colOff>
      <xdr:row>20</xdr:row>
      <xdr:rowOff>6350</xdr:rowOff>
    </xdr:from>
    <xdr:to>
      <xdr:col>9</xdr:col>
      <xdr:colOff>12700</xdr:colOff>
      <xdr:row>21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397365E1-6A79-4309-BB5B-EB6980795CD4}"/>
            </a:ext>
          </a:extLst>
        </xdr:cNvPr>
        <xdr:cNvSpPr/>
      </xdr:nvSpPr>
      <xdr:spPr>
        <a:xfrm>
          <a:off x="9632950" y="737235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20</xdr:row>
      <xdr:rowOff>6350</xdr:rowOff>
    </xdr:from>
    <xdr:to>
      <xdr:col>2</xdr:col>
      <xdr:colOff>12700</xdr:colOff>
      <xdr:row>21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57A6390C-3ED7-44B5-A641-643CD11F5BC1}"/>
            </a:ext>
          </a:extLst>
        </xdr:cNvPr>
        <xdr:cNvSpPr/>
      </xdr:nvSpPr>
      <xdr:spPr>
        <a:xfrm>
          <a:off x="609600" y="7683500"/>
          <a:ext cx="7556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3</xdr:col>
      <xdr:colOff>0</xdr:colOff>
      <xdr:row>20</xdr:row>
      <xdr:rowOff>6350</xdr:rowOff>
    </xdr:from>
    <xdr:to>
      <xdr:col>4</xdr:col>
      <xdr:colOff>12700</xdr:colOff>
      <xdr:row>21</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4E0038C2-F080-46F0-90E2-7AF34C1819C9}"/>
            </a:ext>
          </a:extLst>
        </xdr:cNvPr>
        <xdr:cNvSpPr/>
      </xdr:nvSpPr>
      <xdr:spPr>
        <a:xfrm>
          <a:off x="5238750" y="7683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0</xdr:colOff>
      <xdr:row>20</xdr:row>
      <xdr:rowOff>6350</xdr:rowOff>
    </xdr:from>
    <xdr:to>
      <xdr:col>721</xdr:col>
      <xdr:colOff>12700</xdr:colOff>
      <xdr:row>21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9F76860B-086E-4CD1-95E6-F667A527DAD1}"/>
            </a:ext>
          </a:extLst>
        </xdr:cNvPr>
        <xdr:cNvSpPr/>
      </xdr:nvSpPr>
      <xdr:spPr>
        <a:xfrm>
          <a:off x="9652000" y="7683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22</xdr:row>
      <xdr:rowOff>6350</xdr:rowOff>
    </xdr:from>
    <xdr:to>
      <xdr:col>2</xdr:col>
      <xdr:colOff>12700</xdr:colOff>
      <xdr:row>23</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78E30640-AB5E-44C5-A080-52CBB3E6C04B}"/>
            </a:ext>
          </a:extLst>
        </xdr:cNvPr>
        <xdr:cNvSpPr/>
      </xdr:nvSpPr>
      <xdr:spPr>
        <a:xfrm>
          <a:off x="609600" y="7683500"/>
          <a:ext cx="7556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6</xdr:col>
      <xdr:colOff>0</xdr:colOff>
      <xdr:row>22</xdr:row>
      <xdr:rowOff>0</xdr:rowOff>
    </xdr:from>
    <xdr:to>
      <xdr:col>7</xdr:col>
      <xdr:colOff>624417</xdr:colOff>
      <xdr:row>23</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C28ADAFA-E9AE-4ADD-BA9B-8911494AF96F}"/>
            </a:ext>
          </a:extLst>
        </xdr:cNvPr>
        <xdr:cNvSpPr/>
      </xdr:nvSpPr>
      <xdr:spPr>
        <a:xfrm>
          <a:off x="6551083" y="9207500"/>
          <a:ext cx="1153584" cy="198967"/>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14</xdr:col>
      <xdr:colOff>0</xdr:colOff>
      <xdr:row>22</xdr:row>
      <xdr:rowOff>6350</xdr:rowOff>
    </xdr:from>
    <xdr:to>
      <xdr:col>15</xdr:col>
      <xdr:colOff>12700</xdr:colOff>
      <xdr:row>23</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6F840306-B9BF-4769-BE86-B7CC04CAD8A2}"/>
            </a:ext>
          </a:extLst>
        </xdr:cNvPr>
        <xdr:cNvSpPr/>
      </xdr:nvSpPr>
      <xdr:spPr>
        <a:xfrm>
          <a:off x="9652000" y="7683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21</xdr:row>
      <xdr:rowOff>6350</xdr:rowOff>
    </xdr:from>
    <xdr:to>
      <xdr:col>2</xdr:col>
      <xdr:colOff>12700</xdr:colOff>
      <xdr:row>22</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261FA51E-64BE-4BDB-BA9C-3BB253729E56}"/>
            </a:ext>
          </a:extLst>
        </xdr:cNvPr>
        <xdr:cNvSpPr/>
      </xdr:nvSpPr>
      <xdr:spPr>
        <a:xfrm>
          <a:off x="609600" y="7683500"/>
          <a:ext cx="7556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3</xdr:col>
      <xdr:colOff>0</xdr:colOff>
      <xdr:row>21</xdr:row>
      <xdr:rowOff>6350</xdr:rowOff>
    </xdr:from>
    <xdr:to>
      <xdr:col>4</xdr:col>
      <xdr:colOff>12700</xdr:colOff>
      <xdr:row>22</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42540ECA-C96F-4487-B4FD-2915EAD8CA7F}"/>
            </a:ext>
          </a:extLst>
        </xdr:cNvPr>
        <xdr:cNvSpPr/>
      </xdr:nvSpPr>
      <xdr:spPr>
        <a:xfrm>
          <a:off x="5238750" y="7683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0</xdr:colOff>
      <xdr:row>21</xdr:row>
      <xdr:rowOff>6350</xdr:rowOff>
    </xdr:from>
    <xdr:to>
      <xdr:col>9</xdr:col>
      <xdr:colOff>12700</xdr:colOff>
      <xdr:row>22</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9A8DBE48-1ED4-4637-A360-815765DB6D5A}"/>
            </a:ext>
          </a:extLst>
        </xdr:cNvPr>
        <xdr:cNvSpPr/>
      </xdr:nvSpPr>
      <xdr:spPr>
        <a:xfrm>
          <a:off x="9652000" y="7683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20</xdr:row>
      <xdr:rowOff>6350</xdr:rowOff>
    </xdr:from>
    <xdr:to>
      <xdr:col>2</xdr:col>
      <xdr:colOff>12700</xdr:colOff>
      <xdr:row>21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8336E09B-C079-4771-856C-6CA08AA8836C}"/>
            </a:ext>
          </a:extLst>
        </xdr:cNvPr>
        <xdr:cNvSpPr/>
      </xdr:nvSpPr>
      <xdr:spPr>
        <a:xfrm>
          <a:off x="609600" y="9055100"/>
          <a:ext cx="7302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2825750</xdr:colOff>
      <xdr:row>20</xdr:row>
      <xdr:rowOff>27517</xdr:rowOff>
    </xdr:from>
    <xdr:to>
      <xdr:col>2</xdr:col>
      <xdr:colOff>3685117</xdr:colOff>
      <xdr:row>21</xdr:row>
      <xdr:rowOff>40217</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8D63D597-BF17-4055-927E-C09671D91D71}"/>
            </a:ext>
          </a:extLst>
        </xdr:cNvPr>
        <xdr:cNvSpPr/>
      </xdr:nvSpPr>
      <xdr:spPr>
        <a:xfrm>
          <a:off x="3831167" y="8928100"/>
          <a:ext cx="859367" cy="192617"/>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6</xdr:col>
      <xdr:colOff>0</xdr:colOff>
      <xdr:row>20</xdr:row>
      <xdr:rowOff>6350</xdr:rowOff>
    </xdr:from>
    <xdr:to>
      <xdr:col>7</xdr:col>
      <xdr:colOff>12700</xdr:colOff>
      <xdr:row>21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1840416E-EC1B-4465-BD92-9601D3235F2C}"/>
            </a:ext>
          </a:extLst>
        </xdr:cNvPr>
        <xdr:cNvSpPr/>
      </xdr:nvSpPr>
      <xdr:spPr>
        <a:xfrm>
          <a:off x="9626600" y="90551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19</xdr:row>
      <xdr:rowOff>6350</xdr:rowOff>
    </xdr:from>
    <xdr:to>
      <xdr:col>2</xdr:col>
      <xdr:colOff>12700</xdr:colOff>
      <xdr:row>20</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51712CD5-6FD2-488B-9521-D9580DE70993}"/>
            </a:ext>
          </a:extLst>
        </xdr:cNvPr>
        <xdr:cNvSpPr/>
      </xdr:nvSpPr>
      <xdr:spPr>
        <a:xfrm>
          <a:off x="609600" y="9448800"/>
          <a:ext cx="768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3258705</xdr:colOff>
      <xdr:row>19</xdr:row>
      <xdr:rowOff>6350</xdr:rowOff>
    </xdr:from>
    <xdr:to>
      <xdr:col>2</xdr:col>
      <xdr:colOff>4012239</xdr:colOff>
      <xdr:row>20</xdr:row>
      <xdr:rowOff>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FA98F4BD-5363-431C-9A1E-DF77DB7E732F}"/>
            </a:ext>
          </a:extLst>
        </xdr:cNvPr>
        <xdr:cNvSpPr/>
      </xdr:nvSpPr>
      <xdr:spPr>
        <a:xfrm>
          <a:off x="4216978" y="7464714"/>
          <a:ext cx="753534" cy="178377"/>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3</xdr:col>
      <xdr:colOff>850900</xdr:colOff>
      <xdr:row>19</xdr:row>
      <xdr:rowOff>10583</xdr:rowOff>
    </xdr:from>
    <xdr:to>
      <xdr:col>4</xdr:col>
      <xdr:colOff>726018</xdr:colOff>
      <xdr:row>20</xdr:row>
      <xdr:rowOff>23283</xdr:rowOff>
    </xdr:to>
    <xdr:sp macro="" textlink="">
      <xdr:nvSpPr>
        <xdr:cNvPr id="7" name="Flowchart: Alternate Process 6">
          <a:hlinkClick xmlns:r="http://schemas.openxmlformats.org/officeDocument/2006/relationships" r:id="rId3"/>
          <a:extLst>
            <a:ext uri="{FF2B5EF4-FFF2-40B4-BE49-F238E27FC236}">
              <a16:creationId xmlns:a16="http://schemas.microsoft.com/office/drawing/2014/main" id="{0AD14648-8A4E-4811-8C20-E2CBDD1D1945}"/>
            </a:ext>
          </a:extLst>
        </xdr:cNvPr>
        <xdr:cNvSpPr/>
      </xdr:nvSpPr>
      <xdr:spPr>
        <a:xfrm>
          <a:off x="5698067" y="8297333"/>
          <a:ext cx="753534" cy="192617"/>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xdr:colOff>
      <xdr:row>17</xdr:row>
      <xdr:rowOff>0</xdr:rowOff>
    </xdr:from>
    <xdr:to>
      <xdr:col>1</xdr:col>
      <xdr:colOff>889001</xdr:colOff>
      <xdr:row>18</xdr:row>
      <xdr:rowOff>19050</xdr:rowOff>
    </xdr:to>
    <xdr:sp macro="" textlink="">
      <xdr:nvSpPr>
        <xdr:cNvPr id="8" name="Flowchart: Alternate Process 4">
          <a:hlinkClick xmlns:r="http://schemas.openxmlformats.org/officeDocument/2006/relationships" r:id="rId1"/>
          <a:extLst>
            <a:ext uri="{FF2B5EF4-FFF2-40B4-BE49-F238E27FC236}">
              <a16:creationId xmlns:a16="http://schemas.microsoft.com/office/drawing/2014/main" id="{7E320342-1FA5-44BD-97CA-EF6ACECE0102}"/>
            </a:ext>
          </a:extLst>
        </xdr:cNvPr>
        <xdr:cNvSpPr/>
      </xdr:nvSpPr>
      <xdr:spPr>
        <a:xfrm>
          <a:off x="254001" y="7207250"/>
          <a:ext cx="8890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1</xdr:col>
      <xdr:colOff>4619625</xdr:colOff>
      <xdr:row>17</xdr:row>
      <xdr:rowOff>0</xdr:rowOff>
    </xdr:from>
    <xdr:to>
      <xdr:col>1</xdr:col>
      <xdr:colOff>5478992</xdr:colOff>
      <xdr:row>18</xdr:row>
      <xdr:rowOff>8467</xdr:rowOff>
    </xdr:to>
    <xdr:sp macro="" textlink="">
      <xdr:nvSpPr>
        <xdr:cNvPr id="9" name="Flowchart: Alternate Process 5">
          <a:hlinkClick xmlns:r="http://schemas.openxmlformats.org/officeDocument/2006/relationships" r:id="rId2"/>
          <a:extLst>
            <a:ext uri="{FF2B5EF4-FFF2-40B4-BE49-F238E27FC236}">
              <a16:creationId xmlns:a16="http://schemas.microsoft.com/office/drawing/2014/main" id="{7062DC0F-720F-488B-AFDB-A05371C20BBA}"/>
            </a:ext>
          </a:extLst>
        </xdr:cNvPr>
        <xdr:cNvSpPr/>
      </xdr:nvSpPr>
      <xdr:spPr>
        <a:xfrm>
          <a:off x="4873625" y="7203017"/>
          <a:ext cx="859367" cy="2032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xdr:col>
      <xdr:colOff>9810750</xdr:colOff>
      <xdr:row>17</xdr:row>
      <xdr:rowOff>0</xdr:rowOff>
    </xdr:from>
    <xdr:to>
      <xdr:col>2</xdr:col>
      <xdr:colOff>1</xdr:colOff>
      <xdr:row>18</xdr:row>
      <xdr:rowOff>19050</xdr:rowOff>
    </xdr:to>
    <xdr:sp macro="" textlink="">
      <xdr:nvSpPr>
        <xdr:cNvPr id="11" name="Flowchart: Alternate Process 6">
          <a:hlinkClick xmlns:r="http://schemas.openxmlformats.org/officeDocument/2006/relationships" r:id="rId3"/>
          <a:extLst>
            <a:ext uri="{FF2B5EF4-FFF2-40B4-BE49-F238E27FC236}">
              <a16:creationId xmlns:a16="http://schemas.microsoft.com/office/drawing/2014/main" id="{4B5894F4-D646-4978-9A0B-0842D1EDA46E}"/>
            </a:ext>
          </a:extLst>
        </xdr:cNvPr>
        <xdr:cNvSpPr/>
      </xdr:nvSpPr>
      <xdr:spPr>
        <a:xfrm>
          <a:off x="10064750" y="7207250"/>
          <a:ext cx="873126"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xdr:colOff>
      <xdr:row>14</xdr:row>
      <xdr:rowOff>0</xdr:rowOff>
    </xdr:from>
    <xdr:to>
      <xdr:col>1</xdr:col>
      <xdr:colOff>889001</xdr:colOff>
      <xdr:row>15</xdr:row>
      <xdr:rowOff>19050</xdr:rowOff>
    </xdr:to>
    <xdr:sp macro="" textlink="">
      <xdr:nvSpPr>
        <xdr:cNvPr id="2" name="Flowchart: Alternate Process 4">
          <a:hlinkClick xmlns:r="http://schemas.openxmlformats.org/officeDocument/2006/relationships" r:id="rId1"/>
          <a:extLst>
            <a:ext uri="{FF2B5EF4-FFF2-40B4-BE49-F238E27FC236}">
              <a16:creationId xmlns:a16="http://schemas.microsoft.com/office/drawing/2014/main" id="{A2BA07C1-DA80-4F0F-95A1-FC0DFEE1F8DC}"/>
            </a:ext>
          </a:extLst>
        </xdr:cNvPr>
        <xdr:cNvSpPr/>
      </xdr:nvSpPr>
      <xdr:spPr>
        <a:xfrm>
          <a:off x="254001" y="5473700"/>
          <a:ext cx="889000" cy="2032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1</xdr:col>
      <xdr:colOff>14521777</xdr:colOff>
      <xdr:row>14</xdr:row>
      <xdr:rowOff>11546</xdr:rowOff>
    </xdr:from>
    <xdr:to>
      <xdr:col>2</xdr:col>
      <xdr:colOff>3561</xdr:colOff>
      <xdr:row>15</xdr:row>
      <xdr:rowOff>0</xdr:rowOff>
    </xdr:to>
    <xdr:sp macro="" textlink="">
      <xdr:nvSpPr>
        <xdr:cNvPr id="3" name="Flowchart: Alternate Process 5">
          <a:hlinkClick xmlns:r="http://schemas.openxmlformats.org/officeDocument/2006/relationships" r:id="rId2"/>
          <a:extLst>
            <a:ext uri="{FF2B5EF4-FFF2-40B4-BE49-F238E27FC236}">
              <a16:creationId xmlns:a16="http://schemas.microsoft.com/office/drawing/2014/main" id="{FCD63BA5-7384-4FA0-A85B-9B72E4CB1CCA}"/>
            </a:ext>
          </a:extLst>
        </xdr:cNvPr>
        <xdr:cNvSpPr/>
      </xdr:nvSpPr>
      <xdr:spPr>
        <a:xfrm>
          <a:off x="14521777" y="6975379"/>
          <a:ext cx="859367" cy="168371"/>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xdr:colOff>
      <xdr:row>18</xdr:row>
      <xdr:rowOff>6350</xdr:rowOff>
    </xdr:from>
    <xdr:to>
      <xdr:col>1</xdr:col>
      <xdr:colOff>762000</xdr:colOff>
      <xdr:row>18</xdr:row>
      <xdr:rowOff>171450</xdr:rowOff>
    </xdr:to>
    <xdr:sp macro="" textlink="">
      <xdr:nvSpPr>
        <xdr:cNvPr id="27" name="Flowchart: Alternate Process 13">
          <a:hlinkClick xmlns:r="http://schemas.openxmlformats.org/officeDocument/2006/relationships" r:id="rId1"/>
          <a:extLst>
            <a:ext uri="{FF2B5EF4-FFF2-40B4-BE49-F238E27FC236}">
              <a16:creationId xmlns:a16="http://schemas.microsoft.com/office/drawing/2014/main" id="{CB521AE1-2C56-44E4-90AE-8BD0C6EBC04F}"/>
            </a:ext>
          </a:extLst>
        </xdr:cNvPr>
        <xdr:cNvSpPr/>
      </xdr:nvSpPr>
      <xdr:spPr>
        <a:xfrm>
          <a:off x="6350" y="5715000"/>
          <a:ext cx="755650" cy="16510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2</xdr:col>
      <xdr:colOff>39296</xdr:colOff>
      <xdr:row>18</xdr:row>
      <xdr:rowOff>6350</xdr:rowOff>
    </xdr:from>
    <xdr:to>
      <xdr:col>2</xdr:col>
      <xdr:colOff>774700</xdr:colOff>
      <xdr:row>19</xdr:row>
      <xdr:rowOff>12699</xdr:rowOff>
    </xdr:to>
    <xdr:sp macro="" textlink="">
      <xdr:nvSpPr>
        <xdr:cNvPr id="26" name="Flowchart: Alternate Process 14">
          <a:hlinkClick xmlns:r="http://schemas.openxmlformats.org/officeDocument/2006/relationships" r:id="rId2"/>
          <a:extLst>
            <a:ext uri="{FF2B5EF4-FFF2-40B4-BE49-F238E27FC236}">
              <a16:creationId xmlns:a16="http://schemas.microsoft.com/office/drawing/2014/main" id="{36D0F15A-5E5F-414C-914D-EC0B7616E687}"/>
            </a:ext>
          </a:extLst>
        </xdr:cNvPr>
        <xdr:cNvSpPr/>
      </xdr:nvSpPr>
      <xdr:spPr>
        <a:xfrm>
          <a:off x="9113446" y="5715000"/>
          <a:ext cx="735404" cy="190499"/>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2</xdr:col>
      <xdr:colOff>3632201</xdr:colOff>
      <xdr:row>18</xdr:row>
      <xdr:rowOff>6350</xdr:rowOff>
    </xdr:from>
    <xdr:to>
      <xdr:col>3</xdr:col>
      <xdr:colOff>3221</xdr:colOff>
      <xdr:row>19</xdr:row>
      <xdr:rowOff>6350</xdr:rowOff>
    </xdr:to>
    <xdr:sp macro="" textlink="">
      <xdr:nvSpPr>
        <xdr:cNvPr id="28" name="Flowchart: Alternate Process 15">
          <a:hlinkClick xmlns:r="http://schemas.openxmlformats.org/officeDocument/2006/relationships" r:id="rId3"/>
          <a:extLst>
            <a:ext uri="{FF2B5EF4-FFF2-40B4-BE49-F238E27FC236}">
              <a16:creationId xmlns:a16="http://schemas.microsoft.com/office/drawing/2014/main" id="{7E3332F2-7025-4483-951E-81A1F5CCA96E}"/>
            </a:ext>
          </a:extLst>
        </xdr:cNvPr>
        <xdr:cNvSpPr/>
      </xdr:nvSpPr>
      <xdr:spPr>
        <a:xfrm>
          <a:off x="12706351" y="5715000"/>
          <a:ext cx="638220" cy="1841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39</xdr:row>
      <xdr:rowOff>6350</xdr:rowOff>
    </xdr:from>
    <xdr:to>
      <xdr:col>1</xdr:col>
      <xdr:colOff>850900</xdr:colOff>
      <xdr:row>40</xdr:row>
      <xdr:rowOff>6350</xdr:rowOff>
    </xdr:to>
    <xdr:sp macro="" textlink="">
      <xdr:nvSpPr>
        <xdr:cNvPr id="8" name="Flowchart: Alternate Process 1">
          <a:hlinkClick xmlns:r="http://schemas.openxmlformats.org/officeDocument/2006/relationships" r:id="rId1"/>
          <a:extLst>
            <a:ext uri="{FF2B5EF4-FFF2-40B4-BE49-F238E27FC236}">
              <a16:creationId xmlns:a16="http://schemas.microsoft.com/office/drawing/2014/main" id="{89661CD6-2B3D-4878-AA46-B8FD7F885501}"/>
            </a:ext>
          </a:extLst>
        </xdr:cNvPr>
        <xdr:cNvSpPr/>
      </xdr:nvSpPr>
      <xdr:spPr>
        <a:xfrm>
          <a:off x="254000" y="10071100"/>
          <a:ext cx="850900" cy="1841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5</xdr:col>
      <xdr:colOff>0</xdr:colOff>
      <xdr:row>39</xdr:row>
      <xdr:rowOff>6350</xdr:rowOff>
    </xdr:from>
    <xdr:to>
      <xdr:col>6</xdr:col>
      <xdr:colOff>12700</xdr:colOff>
      <xdr:row>40</xdr:row>
      <xdr:rowOff>19050</xdr:rowOff>
    </xdr:to>
    <xdr:sp macro="" textlink="">
      <xdr:nvSpPr>
        <xdr:cNvPr id="7" name="Flowchart: Alternate Process 2">
          <a:hlinkClick xmlns:r="http://schemas.openxmlformats.org/officeDocument/2006/relationships" r:id="rId2"/>
          <a:extLst>
            <a:ext uri="{FF2B5EF4-FFF2-40B4-BE49-F238E27FC236}">
              <a16:creationId xmlns:a16="http://schemas.microsoft.com/office/drawing/2014/main" id="{0863341E-3363-4DFD-8624-B9BCF41A3C0E}"/>
            </a:ext>
          </a:extLst>
        </xdr:cNvPr>
        <xdr:cNvSpPr/>
      </xdr:nvSpPr>
      <xdr:spPr>
        <a:xfrm>
          <a:off x="4787900" y="5562600"/>
          <a:ext cx="9398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3454400</xdr:colOff>
      <xdr:row>39</xdr:row>
      <xdr:rowOff>6350</xdr:rowOff>
    </xdr:from>
    <xdr:to>
      <xdr:col>9</xdr:col>
      <xdr:colOff>12700</xdr:colOff>
      <xdr:row>40</xdr:row>
      <xdr:rowOff>6350</xdr:rowOff>
    </xdr:to>
    <xdr:sp macro="" textlink="">
      <xdr:nvSpPr>
        <xdr:cNvPr id="9" name="Flowchart: Alternate Process 3">
          <a:hlinkClick xmlns:r="http://schemas.openxmlformats.org/officeDocument/2006/relationships" r:id="rId3"/>
          <a:extLst>
            <a:ext uri="{FF2B5EF4-FFF2-40B4-BE49-F238E27FC236}">
              <a16:creationId xmlns:a16="http://schemas.microsoft.com/office/drawing/2014/main" id="{2C3E0A1E-E8A5-4B55-AE17-4CA109F0C934}"/>
            </a:ext>
          </a:extLst>
        </xdr:cNvPr>
        <xdr:cNvSpPr/>
      </xdr:nvSpPr>
      <xdr:spPr>
        <a:xfrm>
          <a:off x="10496550" y="10071100"/>
          <a:ext cx="1066800" cy="1841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24</xdr:row>
      <xdr:rowOff>6350</xdr:rowOff>
    </xdr:from>
    <xdr:to>
      <xdr:col>2</xdr:col>
      <xdr:colOff>12700</xdr:colOff>
      <xdr:row>25</xdr:row>
      <xdr:rowOff>19050</xdr:rowOff>
    </xdr:to>
    <xdr:sp macro="" textlink="">
      <xdr:nvSpPr>
        <xdr:cNvPr id="3" name="Flowchart: Alternate Process 2">
          <a:hlinkClick xmlns:r="http://schemas.openxmlformats.org/officeDocument/2006/relationships" r:id="rId1"/>
          <a:extLst>
            <a:ext uri="{FF2B5EF4-FFF2-40B4-BE49-F238E27FC236}">
              <a16:creationId xmlns:a16="http://schemas.microsoft.com/office/drawing/2014/main" id="{4EE0234F-0403-F54D-B50A-36931BAFAEBF}"/>
            </a:ext>
          </a:extLst>
        </xdr:cNvPr>
        <xdr:cNvSpPr/>
      </xdr:nvSpPr>
      <xdr:spPr>
        <a:xfrm>
          <a:off x="463550" y="6235700"/>
          <a:ext cx="9906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0</xdr:colOff>
      <xdr:row>24</xdr:row>
      <xdr:rowOff>6350</xdr:rowOff>
    </xdr:from>
    <xdr:to>
      <xdr:col>5</xdr:col>
      <xdr:colOff>12700</xdr:colOff>
      <xdr:row>25</xdr:row>
      <xdr:rowOff>19050</xdr:rowOff>
    </xdr:to>
    <xdr:sp macro="" textlink="">
      <xdr:nvSpPr>
        <xdr:cNvPr id="4" name="Flowchart: Alternate Process 3">
          <a:hlinkClick xmlns:r="http://schemas.openxmlformats.org/officeDocument/2006/relationships" r:id="rId2"/>
          <a:extLst>
            <a:ext uri="{FF2B5EF4-FFF2-40B4-BE49-F238E27FC236}">
              <a16:creationId xmlns:a16="http://schemas.microsoft.com/office/drawing/2014/main" id="{A87FB47F-CB6B-4FDF-833B-41B8EEDF09FA}"/>
            </a:ext>
          </a:extLst>
        </xdr:cNvPr>
        <xdr:cNvSpPr/>
      </xdr:nvSpPr>
      <xdr:spPr>
        <a:xfrm>
          <a:off x="463550" y="6235700"/>
          <a:ext cx="9906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8</xdr:col>
      <xdr:colOff>0</xdr:colOff>
      <xdr:row>24</xdr:row>
      <xdr:rowOff>6350</xdr:rowOff>
    </xdr:from>
    <xdr:to>
      <xdr:col>9</xdr:col>
      <xdr:colOff>12700</xdr:colOff>
      <xdr:row>25</xdr:row>
      <xdr:rowOff>19050</xdr:rowOff>
    </xdr:to>
    <xdr:sp macro="" textlink="">
      <xdr:nvSpPr>
        <xdr:cNvPr id="5" name="Flowchart: Alternate Process 4">
          <a:hlinkClick xmlns:r="http://schemas.openxmlformats.org/officeDocument/2006/relationships" r:id="rId3"/>
          <a:extLst>
            <a:ext uri="{FF2B5EF4-FFF2-40B4-BE49-F238E27FC236}">
              <a16:creationId xmlns:a16="http://schemas.microsoft.com/office/drawing/2014/main" id="{56250FC6-4B46-4391-AAEE-2A9AFB82F97A}"/>
            </a:ext>
          </a:extLst>
        </xdr:cNvPr>
        <xdr:cNvSpPr/>
      </xdr:nvSpPr>
      <xdr:spPr>
        <a:xfrm>
          <a:off x="5816600" y="6235700"/>
          <a:ext cx="84455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76</xdr:row>
      <xdr:rowOff>6350</xdr:rowOff>
    </xdr:from>
    <xdr:to>
      <xdr:col>2</xdr:col>
      <xdr:colOff>12700</xdr:colOff>
      <xdr:row>77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9B3309E6-F92B-49D9-B2E4-4F9F6F7254BE}"/>
            </a:ext>
          </a:extLst>
        </xdr:cNvPr>
        <xdr:cNvSpPr/>
      </xdr:nvSpPr>
      <xdr:spPr>
        <a:xfrm>
          <a:off x="463550" y="6235700"/>
          <a:ext cx="9906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5</xdr:col>
      <xdr:colOff>0</xdr:colOff>
      <xdr:row>76</xdr:row>
      <xdr:rowOff>6350</xdr:rowOff>
    </xdr:from>
    <xdr:to>
      <xdr:col>6</xdr:col>
      <xdr:colOff>381000</xdr:colOff>
      <xdr:row>77</xdr:row>
      <xdr:rowOff>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5708B260-6F8E-41E9-B1A2-6EF74FCE4D7E}"/>
            </a:ext>
          </a:extLst>
        </xdr:cNvPr>
        <xdr:cNvSpPr/>
      </xdr:nvSpPr>
      <xdr:spPr>
        <a:xfrm>
          <a:off x="6932083" y="17733433"/>
          <a:ext cx="1079500" cy="173567"/>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12</xdr:col>
      <xdr:colOff>0</xdr:colOff>
      <xdr:row>76</xdr:row>
      <xdr:rowOff>6350</xdr:rowOff>
    </xdr:from>
    <xdr:to>
      <xdr:col>13</xdr:col>
      <xdr:colOff>12700</xdr:colOff>
      <xdr:row>77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D1BFF563-3AAF-477C-9FF1-754837E7F761}"/>
            </a:ext>
          </a:extLst>
        </xdr:cNvPr>
        <xdr:cNvSpPr/>
      </xdr:nvSpPr>
      <xdr:spPr>
        <a:xfrm>
          <a:off x="9036050" y="6235700"/>
          <a:ext cx="153670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76</xdr:row>
      <xdr:rowOff>6350</xdr:rowOff>
    </xdr:from>
    <xdr:to>
      <xdr:col>2</xdr:col>
      <xdr:colOff>12700</xdr:colOff>
      <xdr:row>77</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28210B90-50B6-4320-A8A4-782A3BC2735B}"/>
            </a:ext>
          </a:extLst>
        </xdr:cNvPr>
        <xdr:cNvSpPr/>
      </xdr:nvSpPr>
      <xdr:spPr>
        <a:xfrm>
          <a:off x="596900" y="18376900"/>
          <a:ext cx="7937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5</xdr:col>
      <xdr:colOff>0</xdr:colOff>
      <xdr:row>76</xdr:row>
      <xdr:rowOff>6350</xdr:rowOff>
    </xdr:from>
    <xdr:to>
      <xdr:col>6</xdr:col>
      <xdr:colOff>12700</xdr:colOff>
      <xdr:row>77</xdr:row>
      <xdr:rowOff>19050</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A713FE8A-7EDF-4E7F-BC4D-CAE0771C09DA}"/>
            </a:ext>
          </a:extLst>
        </xdr:cNvPr>
        <xdr:cNvSpPr/>
      </xdr:nvSpPr>
      <xdr:spPr>
        <a:xfrm>
          <a:off x="7651750" y="183769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12</xdr:col>
      <xdr:colOff>0</xdr:colOff>
      <xdr:row>76</xdr:row>
      <xdr:rowOff>6350</xdr:rowOff>
    </xdr:from>
    <xdr:to>
      <xdr:col>13</xdr:col>
      <xdr:colOff>12700</xdr:colOff>
      <xdr:row>77</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25F34D6E-ED75-4487-AA7F-EBD4D75750BE}"/>
            </a:ext>
          </a:extLst>
        </xdr:cNvPr>
        <xdr:cNvSpPr/>
      </xdr:nvSpPr>
      <xdr:spPr>
        <a:xfrm>
          <a:off x="13830300" y="183769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40</xdr:row>
      <xdr:rowOff>6350</xdr:rowOff>
    </xdr:from>
    <xdr:to>
      <xdr:col>2</xdr:col>
      <xdr:colOff>12700</xdr:colOff>
      <xdr:row>41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974AFE47-71A6-4516-9ACA-189D60CBE65F}"/>
            </a:ext>
          </a:extLst>
        </xdr:cNvPr>
        <xdr:cNvSpPr/>
      </xdr:nvSpPr>
      <xdr:spPr>
        <a:xfrm>
          <a:off x="603250" y="18478500"/>
          <a:ext cx="8318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5</xdr:col>
      <xdr:colOff>0</xdr:colOff>
      <xdr:row>39</xdr:row>
      <xdr:rowOff>173183</xdr:rowOff>
    </xdr:from>
    <xdr:to>
      <xdr:col>6</xdr:col>
      <xdr:colOff>138546</xdr:colOff>
      <xdr:row>41</xdr:row>
      <xdr:rowOff>19051</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D2563D56-D7FD-40C0-B700-A439AEFB5E89}"/>
            </a:ext>
          </a:extLst>
        </xdr:cNvPr>
        <xdr:cNvSpPr/>
      </xdr:nvSpPr>
      <xdr:spPr>
        <a:xfrm>
          <a:off x="7723909" y="10102274"/>
          <a:ext cx="808182" cy="215322"/>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12</xdr:col>
      <xdr:colOff>0</xdr:colOff>
      <xdr:row>40</xdr:row>
      <xdr:rowOff>6350</xdr:rowOff>
    </xdr:from>
    <xdr:to>
      <xdr:col>13</xdr:col>
      <xdr:colOff>12700</xdr:colOff>
      <xdr:row>41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7DF1F592-B484-4A01-B438-97218E86320E}"/>
            </a:ext>
          </a:extLst>
        </xdr:cNvPr>
        <xdr:cNvSpPr/>
      </xdr:nvSpPr>
      <xdr:spPr>
        <a:xfrm>
          <a:off x="13931900" y="18478500"/>
          <a:ext cx="8953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40</xdr:row>
      <xdr:rowOff>6350</xdr:rowOff>
    </xdr:from>
    <xdr:to>
      <xdr:col>2</xdr:col>
      <xdr:colOff>12700</xdr:colOff>
      <xdr:row>41</xdr:row>
      <xdr:rowOff>19050</xdr:rowOff>
    </xdr:to>
    <xdr:sp macro="" textlink="">
      <xdr:nvSpPr>
        <xdr:cNvPr id="2" name="Flowchart: Alternate Process 1">
          <a:hlinkClick xmlns:r="http://schemas.openxmlformats.org/officeDocument/2006/relationships" r:id="rId1"/>
          <a:extLst>
            <a:ext uri="{FF2B5EF4-FFF2-40B4-BE49-F238E27FC236}">
              <a16:creationId xmlns:a16="http://schemas.microsoft.com/office/drawing/2014/main" id="{5EAE223B-D461-4C0C-B0FD-6111BD790127}"/>
            </a:ext>
          </a:extLst>
        </xdr:cNvPr>
        <xdr:cNvSpPr/>
      </xdr:nvSpPr>
      <xdr:spPr>
        <a:xfrm>
          <a:off x="603250" y="9588500"/>
          <a:ext cx="85725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Previous</a:t>
          </a:r>
          <a:r>
            <a:rPr lang="en-US" sz="1100" b="0" i="0" u="none" strike="noStrike">
              <a:solidFill>
                <a:schemeClr val="lt1"/>
              </a:solidFill>
              <a:effectLst/>
              <a:latin typeface="+mn-lt"/>
              <a:ea typeface="+mn-ea"/>
              <a:cs typeface="+mn-cs"/>
            </a:rPr>
            <a:t> </a:t>
          </a:r>
          <a:r>
            <a:rPr lang="en-US"/>
            <a:t> </a:t>
          </a:r>
          <a:endParaRPr lang="en-US" sz="1100"/>
        </a:p>
      </xdr:txBody>
    </xdr:sp>
    <xdr:clientData/>
  </xdr:twoCellAnchor>
  <xdr:twoCellAnchor>
    <xdr:from>
      <xdr:col>4</xdr:col>
      <xdr:colOff>508001</xdr:colOff>
      <xdr:row>39</xdr:row>
      <xdr:rowOff>179918</xdr:rowOff>
    </xdr:from>
    <xdr:to>
      <xdr:col>6</xdr:col>
      <xdr:colOff>12701</xdr:colOff>
      <xdr:row>41</xdr:row>
      <xdr:rowOff>19051</xdr:rowOff>
    </xdr:to>
    <xdr:sp macro="" textlink="">
      <xdr:nvSpPr>
        <xdr:cNvPr id="3" name="Flowchart: Alternate Process 2">
          <a:hlinkClick xmlns:r="http://schemas.openxmlformats.org/officeDocument/2006/relationships" r:id="rId2"/>
          <a:extLst>
            <a:ext uri="{FF2B5EF4-FFF2-40B4-BE49-F238E27FC236}">
              <a16:creationId xmlns:a16="http://schemas.microsoft.com/office/drawing/2014/main" id="{2319F951-8847-4AA4-8946-5103E7CA8871}"/>
            </a:ext>
          </a:extLst>
        </xdr:cNvPr>
        <xdr:cNvSpPr/>
      </xdr:nvSpPr>
      <xdr:spPr>
        <a:xfrm>
          <a:off x="8858251" y="9133418"/>
          <a:ext cx="1060450" cy="2095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Contents</a:t>
          </a:r>
        </a:p>
      </xdr:txBody>
    </xdr:sp>
    <xdr:clientData/>
  </xdr:twoCellAnchor>
  <xdr:twoCellAnchor>
    <xdr:from>
      <xdr:col>12</xdr:col>
      <xdr:colOff>0</xdr:colOff>
      <xdr:row>40</xdr:row>
      <xdr:rowOff>6350</xdr:rowOff>
    </xdr:from>
    <xdr:to>
      <xdr:col>13</xdr:col>
      <xdr:colOff>12700</xdr:colOff>
      <xdr:row>41</xdr:row>
      <xdr:rowOff>19050</xdr:rowOff>
    </xdr:to>
    <xdr:sp macro="" textlink="">
      <xdr:nvSpPr>
        <xdr:cNvPr id="4" name="Flowchart: Alternate Process 3">
          <a:hlinkClick xmlns:r="http://schemas.openxmlformats.org/officeDocument/2006/relationships" r:id="rId3"/>
          <a:extLst>
            <a:ext uri="{FF2B5EF4-FFF2-40B4-BE49-F238E27FC236}">
              <a16:creationId xmlns:a16="http://schemas.microsoft.com/office/drawing/2014/main" id="{583E0571-97A4-455A-90CC-277209743F7C}"/>
            </a:ext>
          </a:extLst>
        </xdr:cNvPr>
        <xdr:cNvSpPr/>
      </xdr:nvSpPr>
      <xdr:spPr>
        <a:xfrm>
          <a:off x="20529550" y="9588500"/>
          <a:ext cx="1384300" cy="196850"/>
        </a:xfrm>
        <a:prstGeom prst="flowChartAlternateProcess">
          <a:avLst/>
        </a:prstGeom>
        <a:solidFill>
          <a:srgbClr val="00B0F0"/>
        </a:solidFill>
        <a:scene3d>
          <a:camera prst="orthographicFront"/>
          <a:lightRig rig="threePt" dir="t"/>
        </a:scene3d>
        <a:sp3d>
          <a:bevelT w="165100" prst="coolSlan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Next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FB903-443F-4C8D-93F2-81F667DBDB85}">
  <dimension ref="A1:XFC35"/>
  <sheetViews>
    <sheetView showGridLines="0" tabSelected="1" zoomScale="85" zoomScaleNormal="85" zoomScaleSheetLayoutView="55" workbookViewId="0">
      <pane ySplit="4" topLeftCell="A5" activePane="bottomLeft" state="frozen"/>
      <selection pane="bottomLeft" activeCell="B26" sqref="B26"/>
    </sheetView>
  </sheetViews>
  <sheetFormatPr defaultColWidth="0" defaultRowHeight="14.5" zeroHeight="1" x14ac:dyDescent="0.35"/>
  <cols>
    <col min="1" max="1" width="90.1796875" style="102" customWidth="1"/>
    <col min="2" max="2" width="26.1796875" style="178" customWidth="1"/>
    <col min="3" max="3" width="1.26953125" style="102" customWidth="1"/>
    <col min="4" max="16383" width="8.7265625" style="102" hidden="1"/>
    <col min="16384" max="16384" width="25.453125" style="102" hidden="1"/>
  </cols>
  <sheetData>
    <row r="1" spans="1:2" x14ac:dyDescent="0.35">
      <c r="A1" s="387" t="s">
        <v>529</v>
      </c>
      <c r="B1" s="387"/>
    </row>
    <row r="2" spans="1:2" x14ac:dyDescent="0.35">
      <c r="A2" s="375" t="s">
        <v>0</v>
      </c>
      <c r="B2" s="376"/>
    </row>
    <row r="3" spans="1:2" x14ac:dyDescent="0.35">
      <c r="A3" s="377"/>
      <c r="B3" s="378"/>
    </row>
    <row r="4" spans="1:2" x14ac:dyDescent="0.35">
      <c r="A4" s="147" t="s">
        <v>1</v>
      </c>
      <c r="B4" s="374" t="s">
        <v>2</v>
      </c>
    </row>
    <row r="5" spans="1:2" x14ac:dyDescent="0.35">
      <c r="A5" s="379" t="s">
        <v>3</v>
      </c>
      <c r="B5" s="380" t="s">
        <v>3</v>
      </c>
    </row>
    <row r="6" spans="1:2" x14ac:dyDescent="0.35">
      <c r="A6" s="381" t="s">
        <v>4</v>
      </c>
      <c r="B6" s="382" t="s">
        <v>5</v>
      </c>
    </row>
    <row r="7" spans="1:2" x14ac:dyDescent="0.35">
      <c r="A7" s="381" t="s">
        <v>6</v>
      </c>
      <c r="B7" s="382" t="s">
        <v>7</v>
      </c>
    </row>
    <row r="8" spans="1:2" x14ac:dyDescent="0.35">
      <c r="A8" s="383" t="s">
        <v>8</v>
      </c>
      <c r="B8" s="384"/>
    </row>
    <row r="9" spans="1:2" x14ac:dyDescent="0.35">
      <c r="A9" s="97" t="s">
        <v>11</v>
      </c>
      <c r="B9" s="382" t="s">
        <v>12</v>
      </c>
    </row>
    <row r="10" spans="1:2" x14ac:dyDescent="0.35">
      <c r="A10" s="97" t="s">
        <v>13</v>
      </c>
      <c r="B10" s="382" t="s">
        <v>14</v>
      </c>
    </row>
    <row r="11" spans="1:2" x14ac:dyDescent="0.35">
      <c r="A11" s="97" t="s">
        <v>9</v>
      </c>
      <c r="B11" s="382" t="s">
        <v>10</v>
      </c>
    </row>
    <row r="12" spans="1:2" x14ac:dyDescent="0.35">
      <c r="A12" s="97" t="s">
        <v>15</v>
      </c>
      <c r="B12" s="382" t="s">
        <v>16</v>
      </c>
    </row>
    <row r="13" spans="1:2" x14ac:dyDescent="0.35">
      <c r="A13" s="98" t="s">
        <v>17</v>
      </c>
      <c r="B13" s="382" t="s">
        <v>18</v>
      </c>
    </row>
    <row r="14" spans="1:2" x14ac:dyDescent="0.35">
      <c r="A14" s="97" t="s">
        <v>19</v>
      </c>
      <c r="B14" s="382" t="s">
        <v>20</v>
      </c>
    </row>
    <row r="15" spans="1:2" x14ac:dyDescent="0.35">
      <c r="A15" s="381" t="s">
        <v>21</v>
      </c>
      <c r="B15" s="382" t="s">
        <v>22</v>
      </c>
    </row>
    <row r="16" spans="1:2" x14ac:dyDescent="0.35">
      <c r="A16" s="97" t="s">
        <v>23</v>
      </c>
      <c r="B16" s="382" t="s">
        <v>24</v>
      </c>
    </row>
    <row r="17" spans="1:2" x14ac:dyDescent="0.35">
      <c r="A17" s="97" t="s">
        <v>25</v>
      </c>
      <c r="B17" s="382" t="s">
        <v>26</v>
      </c>
    </row>
    <row r="18" spans="1:2" x14ac:dyDescent="0.35">
      <c r="A18" s="97" t="s">
        <v>27</v>
      </c>
      <c r="B18" s="382" t="s">
        <v>28</v>
      </c>
    </row>
    <row r="19" spans="1:2" x14ac:dyDescent="0.35">
      <c r="A19" s="97" t="s">
        <v>29</v>
      </c>
      <c r="B19" s="382" t="s">
        <v>30</v>
      </c>
    </row>
    <row r="20" spans="1:2" x14ac:dyDescent="0.35">
      <c r="A20" s="97" t="s">
        <v>31</v>
      </c>
      <c r="B20" s="382" t="s">
        <v>32</v>
      </c>
    </row>
    <row r="21" spans="1:2" x14ac:dyDescent="0.35">
      <c r="A21" s="97" t="s">
        <v>33</v>
      </c>
      <c r="B21" s="382" t="s">
        <v>34</v>
      </c>
    </row>
    <row r="22" spans="1:2" x14ac:dyDescent="0.35">
      <c r="A22" s="99" t="s">
        <v>35</v>
      </c>
      <c r="B22" s="382"/>
    </row>
    <row r="23" spans="1:2" x14ac:dyDescent="0.35">
      <c r="A23" s="97" t="s">
        <v>36</v>
      </c>
      <c r="B23" s="382" t="s">
        <v>37</v>
      </c>
    </row>
    <row r="24" spans="1:2" x14ac:dyDescent="0.35">
      <c r="A24" s="97" t="s">
        <v>38</v>
      </c>
      <c r="B24" s="382" t="s">
        <v>39</v>
      </c>
    </row>
    <row r="25" spans="1:2" x14ac:dyDescent="0.35">
      <c r="A25" s="97" t="s">
        <v>40</v>
      </c>
      <c r="B25" s="382" t="s">
        <v>41</v>
      </c>
    </row>
    <row r="26" spans="1:2" x14ac:dyDescent="0.35">
      <c r="A26" s="97" t="s">
        <v>42</v>
      </c>
      <c r="B26" s="382" t="s">
        <v>43</v>
      </c>
    </row>
    <row r="27" spans="1:2" x14ac:dyDescent="0.35">
      <c r="A27" s="97" t="s">
        <v>44</v>
      </c>
      <c r="B27" s="382" t="s">
        <v>45</v>
      </c>
    </row>
    <row r="28" spans="1:2" x14ac:dyDescent="0.35">
      <c r="A28" s="97" t="s">
        <v>46</v>
      </c>
      <c r="B28" s="382" t="s">
        <v>47</v>
      </c>
    </row>
    <row r="29" spans="1:2" x14ac:dyDescent="0.35">
      <c r="A29" s="97" t="s">
        <v>48</v>
      </c>
      <c r="B29" s="382" t="s">
        <v>49</v>
      </c>
    </row>
    <row r="30" spans="1:2" x14ac:dyDescent="0.35">
      <c r="A30" s="97" t="s">
        <v>50</v>
      </c>
      <c r="B30" s="382" t="s">
        <v>51</v>
      </c>
    </row>
    <row r="31" spans="1:2" x14ac:dyDescent="0.35">
      <c r="A31" s="97" t="s">
        <v>52</v>
      </c>
      <c r="B31" s="382" t="s">
        <v>53</v>
      </c>
    </row>
    <row r="32" spans="1:2" x14ac:dyDescent="0.35">
      <c r="A32" s="97" t="s">
        <v>54</v>
      </c>
      <c r="B32" s="382" t="s">
        <v>55</v>
      </c>
    </row>
    <row r="33" spans="1:2" x14ac:dyDescent="0.35">
      <c r="A33" s="97" t="s">
        <v>56</v>
      </c>
      <c r="B33" s="382" t="s">
        <v>56</v>
      </c>
    </row>
    <row r="34" spans="1:2" x14ac:dyDescent="0.35">
      <c r="A34" s="100" t="s">
        <v>57</v>
      </c>
      <c r="B34" s="382" t="s">
        <v>57</v>
      </c>
    </row>
    <row r="35" spans="1:2" x14ac:dyDescent="0.35">
      <c r="A35" s="385"/>
      <c r="B35" s="386"/>
    </row>
  </sheetData>
  <sheetProtection algorithmName="SHA-512" hashValue="SWPBlHRqN7UFk3vttDnMxYm3WFO3xyMhsT270Lc+o9QE7Xpl3yyUasg5fLWJ8oDLtd41BGUKrFYVYcNxhu7DDw==" saltValue="Hg2RKBIkixzfH0uKqozljg==" spinCount="100000" sheet="1" objects="1" scenarios="1"/>
  <mergeCells count="1">
    <mergeCell ref="A1:B1"/>
  </mergeCells>
  <hyperlinks>
    <hyperlink ref="B10" location="'G - 1.1'!A1" display="G - 1.1" xr:uid="{83AF7CF3-F553-46AA-A6A8-6D0D5212F801}"/>
    <hyperlink ref="B11" location="'G - 1.2'!A1" display="G - 1.2" xr:uid="{4C0D4FBE-B24D-4916-9B3D-BF08F07AF164}"/>
    <hyperlink ref="B12" location="'G - 2.1'!A1" display="G - 2.1" xr:uid="{D90314B7-2AC4-4EB7-B12B-67CB821FD3ED}"/>
    <hyperlink ref="B13" location="'G - 2.2'!A1" display="G - 2.2" xr:uid="{73A5DDEC-118A-4C11-8BD0-686BC2634697}"/>
    <hyperlink ref="B9" location="'G - 0'!A1" display="G - 0" xr:uid="{9714C714-DFD8-481F-8885-E244A490E988}"/>
    <hyperlink ref="B14" location="'G - 3.1'!A1" display="G - 3.1" xr:uid="{36B10739-64E4-454A-8845-37F8A7B10295}"/>
    <hyperlink ref="B15" location="'G - 3.2'!A1" display="G - 3.2" xr:uid="{7CE81CFF-416C-43B7-BE09-5995B2067E01}"/>
    <hyperlink ref="B16" location="'G - 4.1'!A1" display="G - 4.1" xr:uid="{6832CE34-E138-4C44-8ACD-822856ED38C7}"/>
    <hyperlink ref="B17" location="'G - 4.2'!A1" display="G - 4.2" xr:uid="{F0972E9D-B2C6-421F-8990-A91525E9BD8C}"/>
    <hyperlink ref="B18" location="'G - 5.1'!A1" display="G - 5.1" xr:uid="{247C101B-8CBC-4291-B523-F4E80BC7505E}"/>
    <hyperlink ref="B19" location="'G - 5.2'!A1" display="G - 5.2" xr:uid="{9CE9ACF9-9E89-4EB4-9EAE-BAA779DD986E}"/>
    <hyperlink ref="B21" location="'G - 5.4'!A1" display="G - 5.4" xr:uid="{AF831958-DA79-4039-8676-B63848244971}"/>
    <hyperlink ref="B20" location="'G - 5.3'!A1" display="G - 5.3" xr:uid="{5265AF4B-227D-4471-8530-FCE03BC562EC}"/>
    <hyperlink ref="B23" location="'N - 0'!A1" display="N - 0" xr:uid="{9B04032B-E2E0-4DE6-97CB-C750110EBC0A}"/>
    <hyperlink ref="B24" location="'N - 1'!A1" display="N - 1" xr:uid="{C7210AB0-5776-4321-A51C-99AA81509712}"/>
    <hyperlink ref="B25" location="'N - 2.1'!A1" display="N - 2.1" xr:uid="{2E6FFB82-ADF3-44A2-9D4C-4067508F7D08}"/>
    <hyperlink ref="B26" location="'N - 2.2'!A1" display="N - 2.2" xr:uid="{EA96C67C-C4C3-4C45-8713-3B05F8F76D6B}"/>
    <hyperlink ref="B27" location="'N - 3.1'!A1" display="N - 3.1" xr:uid="{35A6192D-FF37-4751-B51D-DBADEBB384B4}"/>
    <hyperlink ref="B28" location="'N - 3.2'!A1" display="N - 3.2" xr:uid="{E28972D5-7972-4E29-9944-28084EE47FBA}"/>
    <hyperlink ref="B29" location="'N - 4.1'!A1" display="N - 4.1" xr:uid="{8ADAB34B-44B0-4C12-B2F8-B09CCFFDB416}"/>
    <hyperlink ref="B30" location="'N - 4.2'!A1" display="N - 4.2" xr:uid="{B3A633BE-0582-4898-9CBD-5CD2D3E0AA1E}"/>
    <hyperlink ref="B31" location="'N - 5.1'!A1" display="N - 5.1" xr:uid="{D9034D5D-855A-4706-B781-FDE9D8B0E1DF}"/>
    <hyperlink ref="B32" location="'N - 5.2'!A1" display="N - 5.2" xr:uid="{AD5D372A-CEC9-49FB-9153-54786730E77F}"/>
    <hyperlink ref="B5" location="'EUT-Overview'!A1" display="EUT-Overview" xr:uid="{032D2407-1E51-4ADF-84C9-3316894B6EA3}"/>
    <hyperlink ref="B6" location="Description!A1" display="Description" xr:uid="{B7BD9792-E63A-4CDA-8975-8A964417EE11}"/>
    <hyperlink ref="B7" location="Reconciliation!A1" display="Reconciliation" xr:uid="{A4BC9035-A24F-4C67-97B0-C4E7ECEE9C2E}"/>
    <hyperlink ref="B33" location="'Business Strategy'!A1" display="Business Strategy" xr:uid="{DA140788-8FA0-4D99-A6EE-87D6D76313F1}"/>
    <hyperlink ref="B34" location="Disclaimers!A1" display="Disclaimers" xr:uid="{6DCFC0C8-6AAC-46E3-9E72-AEDCCD6DA39C}"/>
  </hyperlinks>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0BAA8-7547-4A04-B21F-83449825F40B}">
  <sheetPr>
    <pageSetUpPr fitToPage="1"/>
  </sheetPr>
  <dimension ref="A1:AI52"/>
  <sheetViews>
    <sheetView showGridLines="0" zoomScale="85" zoomScaleNormal="85" zoomScaleSheetLayoutView="55" workbookViewId="0">
      <pane xSplit="3" ySplit="9" topLeftCell="D10" activePane="bottomRight" state="frozen"/>
      <selection activeCell="B39" sqref="B34:I39"/>
      <selection pane="topRight" activeCell="B39" sqref="B34:I39"/>
      <selection pane="bottomLeft" activeCell="B39" sqref="B34:I39"/>
      <selection pane="bottomRight" activeCell="C13" sqref="C13"/>
    </sheetView>
  </sheetViews>
  <sheetFormatPr defaultColWidth="0" defaultRowHeight="14.5" zeroHeight="1" x14ac:dyDescent="0.35"/>
  <cols>
    <col min="1" max="1" width="3.54296875" style="23" customWidth="1"/>
    <col min="2" max="2" width="10.81640625" style="10" customWidth="1"/>
    <col min="3" max="3" width="62.1796875" style="23" customWidth="1"/>
    <col min="4" max="4" width="8.54296875" style="23" customWidth="1"/>
    <col min="5" max="5" width="10.453125" style="23" customWidth="1"/>
    <col min="6" max="6" width="8.7265625" style="23" bestFit="1" customWidth="1"/>
    <col min="7" max="7" width="10.453125" style="23" customWidth="1"/>
    <col min="8" max="8" width="8.7265625" style="23" bestFit="1" customWidth="1"/>
    <col min="9" max="11" width="10.453125" style="23" customWidth="1"/>
    <col min="12" max="12" width="8.7265625" style="23" bestFit="1" customWidth="1"/>
    <col min="13" max="15" width="10.453125" style="23" customWidth="1"/>
    <col min="16" max="16" width="8.7265625" style="23" bestFit="1" customWidth="1"/>
    <col min="17" max="19" width="10.453125" style="23" customWidth="1"/>
    <col min="20" max="20" width="8.7265625" style="23" bestFit="1" customWidth="1"/>
    <col min="21" max="23" width="10.453125" style="23" customWidth="1"/>
    <col min="24" max="24" width="8.7265625" style="23" bestFit="1" customWidth="1"/>
    <col min="25" max="27" width="10.453125" style="23" customWidth="1"/>
    <col min="28" max="28" width="8.7265625" style="23" bestFit="1" customWidth="1"/>
    <col min="29" max="32" width="10.453125" style="23" customWidth="1"/>
    <col min="33" max="33" width="8.7265625" style="23" bestFit="1" customWidth="1"/>
    <col min="34" max="34" width="11.453125" style="23" customWidth="1"/>
    <col min="35" max="35" width="8.54296875" customWidth="1"/>
    <col min="36" max="16384" width="8.54296875" hidden="1"/>
  </cols>
  <sheetData>
    <row r="1" spans="1:34" ht="15" customHeight="1" x14ac:dyDescent="0.35"/>
    <row r="2" spans="1:34" x14ac:dyDescent="0.35">
      <c r="B2" s="101" t="s">
        <v>19</v>
      </c>
      <c r="C2" s="69"/>
    </row>
    <row r="3" spans="1:34" ht="15" customHeight="1" x14ac:dyDescent="0.35"/>
    <row r="4" spans="1:34" ht="15" customHeight="1" x14ac:dyDescent="0.35">
      <c r="A4" s="10"/>
      <c r="B4" s="438" t="s">
        <v>310</v>
      </c>
      <c r="C4" s="438"/>
      <c r="D4" s="78" t="s">
        <v>161</v>
      </c>
      <c r="E4" s="78" t="s">
        <v>162</v>
      </c>
      <c r="F4" s="78" t="s">
        <v>163</v>
      </c>
      <c r="G4" s="78" t="s">
        <v>164</v>
      </c>
      <c r="H4" s="78" t="s">
        <v>165</v>
      </c>
      <c r="I4" s="78" t="s">
        <v>166</v>
      </c>
      <c r="J4" s="78" t="s">
        <v>167</v>
      </c>
      <c r="K4" s="78" t="s">
        <v>168</v>
      </c>
      <c r="L4" s="78" t="s">
        <v>169</v>
      </c>
      <c r="M4" s="78" t="s">
        <v>170</v>
      </c>
      <c r="N4" s="78" t="s">
        <v>171</v>
      </c>
      <c r="O4" s="78" t="s">
        <v>172</v>
      </c>
      <c r="P4" s="78" t="s">
        <v>173</v>
      </c>
      <c r="Q4" s="78" t="s">
        <v>174</v>
      </c>
      <c r="R4" s="78" t="s">
        <v>175</v>
      </c>
      <c r="S4" s="78" t="s">
        <v>176</v>
      </c>
      <c r="T4" s="78" t="s">
        <v>177</v>
      </c>
      <c r="U4" s="78" t="s">
        <v>178</v>
      </c>
      <c r="V4" s="78" t="s">
        <v>179</v>
      </c>
      <c r="W4" s="78" t="s">
        <v>180</v>
      </c>
      <c r="X4" s="78" t="s">
        <v>181</v>
      </c>
      <c r="Y4" s="78" t="s">
        <v>182</v>
      </c>
      <c r="Z4" s="78" t="s">
        <v>183</v>
      </c>
      <c r="AA4" s="78" t="s">
        <v>184</v>
      </c>
      <c r="AB4" s="78" t="s">
        <v>186</v>
      </c>
      <c r="AC4" s="78" t="s">
        <v>268</v>
      </c>
      <c r="AD4" s="78" t="s">
        <v>187</v>
      </c>
      <c r="AE4" s="78" t="s">
        <v>188</v>
      </c>
      <c r="AF4" s="78" t="s">
        <v>189</v>
      </c>
      <c r="AG4" s="78" t="s">
        <v>190</v>
      </c>
      <c r="AH4" s="79" t="s">
        <v>191</v>
      </c>
    </row>
    <row r="5" spans="1:34" s="1" customFormat="1" x14ac:dyDescent="0.35">
      <c r="A5" s="10"/>
      <c r="B5" s="438"/>
      <c r="C5" s="438"/>
      <c r="D5" s="481" t="s">
        <v>192</v>
      </c>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396"/>
    </row>
    <row r="6" spans="1:34" s="1" customFormat="1" ht="20.5" customHeight="1" x14ac:dyDescent="0.35">
      <c r="A6" s="10"/>
      <c r="B6" s="438"/>
      <c r="C6" s="438"/>
      <c r="D6" s="481" t="s">
        <v>194</v>
      </c>
      <c r="E6" s="482"/>
      <c r="F6" s="482"/>
      <c r="G6" s="482"/>
      <c r="H6" s="396"/>
      <c r="I6" s="481" t="s">
        <v>195</v>
      </c>
      <c r="J6" s="482"/>
      <c r="K6" s="482"/>
      <c r="L6" s="396"/>
      <c r="M6" s="481" t="s">
        <v>196</v>
      </c>
      <c r="N6" s="482"/>
      <c r="O6" s="482"/>
      <c r="P6" s="396"/>
      <c r="Q6" s="481" t="s">
        <v>197</v>
      </c>
      <c r="R6" s="482"/>
      <c r="S6" s="482"/>
      <c r="T6" s="396"/>
      <c r="U6" s="481" t="s">
        <v>198</v>
      </c>
      <c r="V6" s="482"/>
      <c r="W6" s="482"/>
      <c r="X6" s="396"/>
      <c r="Y6" s="481" t="s">
        <v>199</v>
      </c>
      <c r="Z6" s="482"/>
      <c r="AA6" s="482"/>
      <c r="AB6" s="396"/>
      <c r="AC6" s="481" t="s">
        <v>311</v>
      </c>
      <c r="AD6" s="482"/>
      <c r="AE6" s="482"/>
      <c r="AF6" s="482"/>
      <c r="AG6" s="396"/>
      <c r="AH6" s="288"/>
    </row>
    <row r="7" spans="1:34" s="1" customFormat="1" ht="45" customHeight="1" x14ac:dyDescent="0.35">
      <c r="A7" s="10"/>
      <c r="B7" s="438"/>
      <c r="C7" s="438"/>
      <c r="D7" s="478" t="s">
        <v>312</v>
      </c>
      <c r="E7" s="479"/>
      <c r="F7" s="479"/>
      <c r="G7" s="479"/>
      <c r="H7" s="480"/>
      <c r="I7" s="478" t="s">
        <v>312</v>
      </c>
      <c r="J7" s="479"/>
      <c r="K7" s="479"/>
      <c r="L7" s="480"/>
      <c r="M7" s="478" t="s">
        <v>313</v>
      </c>
      <c r="N7" s="479"/>
      <c r="O7" s="479"/>
      <c r="P7" s="480"/>
      <c r="Q7" s="478" t="s">
        <v>313</v>
      </c>
      <c r="R7" s="479"/>
      <c r="S7" s="479"/>
      <c r="T7" s="480"/>
      <c r="U7" s="478" t="s">
        <v>313</v>
      </c>
      <c r="V7" s="479"/>
      <c r="W7" s="479"/>
      <c r="X7" s="480"/>
      <c r="Y7" s="478" t="s">
        <v>313</v>
      </c>
      <c r="Z7" s="479"/>
      <c r="AA7" s="479"/>
      <c r="AB7" s="480"/>
      <c r="AC7" s="478" t="s">
        <v>312</v>
      </c>
      <c r="AD7" s="479"/>
      <c r="AE7" s="479"/>
      <c r="AF7" s="479"/>
      <c r="AG7" s="480"/>
      <c r="AH7" s="483" t="s">
        <v>314</v>
      </c>
    </row>
    <row r="8" spans="1:34" s="1" customFormat="1" ht="60" customHeight="1" x14ac:dyDescent="0.35">
      <c r="A8" s="10"/>
      <c r="B8" s="438"/>
      <c r="C8" s="438"/>
      <c r="D8" s="272"/>
      <c r="E8" s="478" t="s">
        <v>315</v>
      </c>
      <c r="F8" s="479"/>
      <c r="G8" s="479"/>
      <c r="H8" s="480"/>
      <c r="I8" s="272"/>
      <c r="J8" s="478" t="s">
        <v>315</v>
      </c>
      <c r="K8" s="479"/>
      <c r="L8" s="480"/>
      <c r="M8" s="272"/>
      <c r="N8" s="478" t="s">
        <v>316</v>
      </c>
      <c r="O8" s="479"/>
      <c r="P8" s="480"/>
      <c r="Q8" s="272"/>
      <c r="R8" s="478" t="s">
        <v>316</v>
      </c>
      <c r="S8" s="479"/>
      <c r="T8" s="480"/>
      <c r="U8" s="272"/>
      <c r="V8" s="478" t="s">
        <v>316</v>
      </c>
      <c r="W8" s="479"/>
      <c r="X8" s="480"/>
      <c r="Y8" s="272"/>
      <c r="Z8" s="478" t="s">
        <v>316</v>
      </c>
      <c r="AA8" s="479"/>
      <c r="AB8" s="480"/>
      <c r="AC8" s="272"/>
      <c r="AD8" s="478" t="s">
        <v>315</v>
      </c>
      <c r="AE8" s="479"/>
      <c r="AF8" s="479"/>
      <c r="AG8" s="480"/>
      <c r="AH8" s="484"/>
    </row>
    <row r="9" spans="1:34" s="1" customFormat="1" ht="45" customHeight="1" x14ac:dyDescent="0.35">
      <c r="A9" s="10"/>
      <c r="B9" s="438"/>
      <c r="C9" s="438"/>
      <c r="D9" s="186"/>
      <c r="E9" s="186"/>
      <c r="F9" s="289" t="s">
        <v>210</v>
      </c>
      <c r="G9" s="264" t="s">
        <v>212</v>
      </c>
      <c r="H9" s="264" t="s">
        <v>211</v>
      </c>
      <c r="I9" s="186"/>
      <c r="J9" s="186"/>
      <c r="K9" s="289" t="s">
        <v>210</v>
      </c>
      <c r="L9" s="264" t="s">
        <v>211</v>
      </c>
      <c r="M9" s="186"/>
      <c r="N9" s="186"/>
      <c r="O9" s="289" t="s">
        <v>210</v>
      </c>
      <c r="P9" s="264" t="s">
        <v>211</v>
      </c>
      <c r="Q9" s="186"/>
      <c r="R9" s="186"/>
      <c r="S9" s="289" t="s">
        <v>210</v>
      </c>
      <c r="T9" s="264" t="s">
        <v>211</v>
      </c>
      <c r="U9" s="186"/>
      <c r="V9" s="186"/>
      <c r="W9" s="289" t="s">
        <v>210</v>
      </c>
      <c r="X9" s="264" t="s">
        <v>211</v>
      </c>
      <c r="Y9" s="186"/>
      <c r="Z9" s="186"/>
      <c r="AA9" s="289" t="s">
        <v>210</v>
      </c>
      <c r="AB9" s="264" t="s">
        <v>211</v>
      </c>
      <c r="AC9" s="186"/>
      <c r="AD9" s="186"/>
      <c r="AE9" s="289" t="s">
        <v>210</v>
      </c>
      <c r="AF9" s="264" t="s">
        <v>212</v>
      </c>
      <c r="AG9" s="264" t="s">
        <v>211</v>
      </c>
      <c r="AH9" s="485"/>
    </row>
    <row r="10" spans="1:34" ht="22.4" customHeight="1" x14ac:dyDescent="0.35">
      <c r="B10" s="7"/>
      <c r="C10" s="51" t="s">
        <v>213</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s="136" customFormat="1" ht="30" customHeight="1" x14ac:dyDescent="0.35">
      <c r="A11" s="133"/>
      <c r="B11" s="134">
        <v>1</v>
      </c>
      <c r="C11" s="135" t="s">
        <v>214</v>
      </c>
      <c r="D11" s="200">
        <f>+'G - 1.1'!E11/'G - 1.1'!$D11</f>
        <v>0.54362565299544297</v>
      </c>
      <c r="E11" s="200">
        <f>+'G - 1.1'!F11/'G - 1.1'!$D11</f>
        <v>9.8921862843169943E-3</v>
      </c>
      <c r="F11" s="200">
        <f>+'G - 1.1'!G11/'G - 1.1'!$D11</f>
        <v>0</v>
      </c>
      <c r="G11" s="200">
        <f>+'G - 1.1'!H11/'G - 1.1'!$D11</f>
        <v>1.333777925975325E-3</v>
      </c>
      <c r="H11" s="200">
        <f>+'G - 1.1'!I11/'G - 1.1'!$D11</f>
        <v>6.0020006668889628E-3</v>
      </c>
      <c r="I11" s="200">
        <f>+'G - 1.1'!J11/'G - 1.1'!$D11</f>
        <v>4.0013337779259755E-3</v>
      </c>
      <c r="J11" s="200">
        <f>+'G - 1.1'!K11/'G - 1.1'!$D11</f>
        <v>0</v>
      </c>
      <c r="K11" s="200">
        <f>+'G - 1.1'!L11/'G - 1.1'!$D11</f>
        <v>0</v>
      </c>
      <c r="L11" s="200">
        <f>+'G - 1.1'!M11/'G - 1.1'!$D11</f>
        <v>0</v>
      </c>
      <c r="M11" s="201"/>
      <c r="N11" s="201"/>
      <c r="O11" s="201"/>
      <c r="P11" s="201"/>
      <c r="Q11" s="201"/>
      <c r="R11" s="201"/>
      <c r="S11" s="201"/>
      <c r="T11" s="201"/>
      <c r="U11" s="201"/>
      <c r="V11" s="201"/>
      <c r="W11" s="201"/>
      <c r="X11" s="201"/>
      <c r="Y11" s="201"/>
      <c r="Z11" s="201"/>
      <c r="AA11" s="201"/>
      <c r="AB11" s="201"/>
      <c r="AC11" s="200">
        <f>+'G - 1.1'!AD11/'G - 1.1'!$D11</f>
        <v>0.54762698677336885</v>
      </c>
      <c r="AD11" s="200">
        <f>+'G - 1.1'!AE11/'G - 1.1'!$D11</f>
        <v>9.8921862843169943E-3</v>
      </c>
      <c r="AE11" s="200">
        <f>+'G - 1.1'!AF11/'G - 1.1'!$D11</f>
        <v>0</v>
      </c>
      <c r="AF11" s="200">
        <f>+'G - 1.1'!AG11/'G - 1.1'!$D11</f>
        <v>1.333777925975325E-3</v>
      </c>
      <c r="AG11" s="200">
        <f>+'G - 1.1'!AH11/'G - 1.1'!$D11</f>
        <v>6.0020006668889628E-3</v>
      </c>
      <c r="AH11" s="200">
        <f>+'G - 1.1'!D11/'G - 1.1'!$D$63</f>
        <v>6.299846652615658E-2</v>
      </c>
    </row>
    <row r="12" spans="1:34" ht="15" customHeight="1" x14ac:dyDescent="0.35">
      <c r="B12" s="7">
        <v>2</v>
      </c>
      <c r="C12" s="54" t="s">
        <v>317</v>
      </c>
      <c r="D12" s="202">
        <f>+'G - 1.1'!E12/'G - 1.1'!$D12</f>
        <v>0.19804328490957604</v>
      </c>
      <c r="E12" s="202">
        <f>+'G - 1.1'!F12/'G - 1.1'!$D12</f>
        <v>2.9647198339756892E-4</v>
      </c>
      <c r="F12" s="202">
        <f>+'G - 1.1'!G12/'G - 1.1'!$D12</f>
        <v>0</v>
      </c>
      <c r="G12" s="202">
        <f>+'G - 1.1'!H12/'G - 1.1'!$D12</f>
        <v>0</v>
      </c>
      <c r="H12" s="202">
        <f>+'G - 1.1'!I12/'G - 1.1'!$D12</f>
        <v>0</v>
      </c>
      <c r="I12" s="202">
        <f>+'G - 1.1'!J12/'G - 1.1'!$D12</f>
        <v>9.1906314853246376E-3</v>
      </c>
      <c r="J12" s="202">
        <f>+'G - 1.1'!K12/'G - 1.1'!$D12</f>
        <v>0</v>
      </c>
      <c r="K12" s="202">
        <f>+'G - 1.1'!L12/'G - 1.1'!$D12</f>
        <v>0</v>
      </c>
      <c r="L12" s="202">
        <f>+'G - 1.1'!M12/'G - 1.1'!$D12</f>
        <v>0</v>
      </c>
      <c r="M12" s="203"/>
      <c r="N12" s="203"/>
      <c r="O12" s="203"/>
      <c r="P12" s="203"/>
      <c r="Q12" s="203"/>
      <c r="R12" s="203"/>
      <c r="S12" s="203"/>
      <c r="T12" s="203"/>
      <c r="U12" s="203"/>
      <c r="V12" s="203"/>
      <c r="W12" s="203"/>
      <c r="X12" s="203"/>
      <c r="Y12" s="203"/>
      <c r="Z12" s="203"/>
      <c r="AA12" s="203"/>
      <c r="AB12" s="203"/>
      <c r="AC12" s="202">
        <f>+'G - 1.1'!AD12/'G - 1.1'!$D12</f>
        <v>0.20723391639490069</v>
      </c>
      <c r="AD12" s="202">
        <f>+'G - 1.1'!AE12/'G - 1.1'!$D12</f>
        <v>2.9647198339756892E-4</v>
      </c>
      <c r="AE12" s="202">
        <f>+'G - 1.1'!AF12/'G - 1.1'!$D12</f>
        <v>0</v>
      </c>
      <c r="AF12" s="202">
        <f>+'G - 1.1'!AG12/'G - 1.1'!$D12</f>
        <v>0</v>
      </c>
      <c r="AG12" s="202">
        <f>+'G - 1.1'!AH12/'G - 1.1'!$D12</f>
        <v>0</v>
      </c>
      <c r="AH12" s="202">
        <f>+'G - 1.1'!D12/'G - 1.1'!$D$63</f>
        <v>2.3618298054098718E-2</v>
      </c>
    </row>
    <row r="13" spans="1:34" s="136" customFormat="1" ht="15" customHeight="1" x14ac:dyDescent="0.35">
      <c r="A13" s="133"/>
      <c r="B13" s="134">
        <v>3</v>
      </c>
      <c r="C13" s="135" t="s">
        <v>318</v>
      </c>
      <c r="D13" s="200">
        <f>+'G - 1.1'!E13/'G - 1.1'!$D13</f>
        <v>0.27346743295019155</v>
      </c>
      <c r="E13" s="200">
        <f>+'G - 1.1'!F13/'G - 1.1'!$D13</f>
        <v>0</v>
      </c>
      <c r="F13" s="200">
        <f>+'G - 1.1'!G13/'G - 1.1'!$D13</f>
        <v>0</v>
      </c>
      <c r="G13" s="200">
        <f>+'G - 1.1'!H13/'G - 1.1'!$D13</f>
        <v>0</v>
      </c>
      <c r="H13" s="200">
        <f>+'G - 1.1'!I13/'G - 1.1'!$D13</f>
        <v>0</v>
      </c>
      <c r="I13" s="200">
        <f>+'G - 1.1'!J13/'G - 1.1'!$D13</f>
        <v>0</v>
      </c>
      <c r="J13" s="200">
        <f>+'G - 1.1'!K13/'G - 1.1'!$D13</f>
        <v>0</v>
      </c>
      <c r="K13" s="200">
        <f>+'G - 1.1'!L13/'G - 1.1'!$D13</f>
        <v>0</v>
      </c>
      <c r="L13" s="200">
        <f>+'G - 1.1'!M13/'G - 1.1'!$D13</f>
        <v>0</v>
      </c>
      <c r="M13" s="201"/>
      <c r="N13" s="201"/>
      <c r="O13" s="201"/>
      <c r="P13" s="201"/>
      <c r="Q13" s="201"/>
      <c r="R13" s="201"/>
      <c r="S13" s="201"/>
      <c r="T13" s="201"/>
      <c r="U13" s="201"/>
      <c r="V13" s="201"/>
      <c r="W13" s="201"/>
      <c r="X13" s="201"/>
      <c r="Y13" s="201"/>
      <c r="Z13" s="201"/>
      <c r="AA13" s="201"/>
      <c r="AB13" s="201"/>
      <c r="AC13" s="200">
        <f>+'G - 1.1'!AD13/'G - 1.1'!$D13</f>
        <v>0.27346743295019155</v>
      </c>
      <c r="AD13" s="200">
        <f>+'G - 1.1'!AE13/'G - 1.1'!$D13</f>
        <v>0</v>
      </c>
      <c r="AE13" s="200">
        <f>+'G - 1.1'!AF13/'G - 1.1'!$D13</f>
        <v>0</v>
      </c>
      <c r="AF13" s="200">
        <f>+'G - 1.1'!AG13/'G - 1.1'!$D13</f>
        <v>0</v>
      </c>
      <c r="AG13" s="200">
        <f>+'G - 1.1'!AH13/'G - 1.1'!$D13</f>
        <v>0</v>
      </c>
      <c r="AH13" s="200">
        <f>+'G - 1.1'!D13/'G - 1.1'!$D$63</f>
        <v>1.4620517739981654E-2</v>
      </c>
    </row>
    <row r="14" spans="1:34" ht="15" customHeight="1" x14ac:dyDescent="0.35">
      <c r="B14" s="7">
        <v>4</v>
      </c>
      <c r="C14" s="24" t="s">
        <v>319</v>
      </c>
      <c r="D14" s="202">
        <f>+'G - 1.1'!E14/'G - 1.1'!$D14</f>
        <v>0.27346743295019155</v>
      </c>
      <c r="E14" s="202">
        <f>+'G - 1.1'!F14/'G - 1.1'!$D14</f>
        <v>0</v>
      </c>
      <c r="F14" s="202">
        <f>+'G - 1.1'!G14/'G - 1.1'!$D14</f>
        <v>0</v>
      </c>
      <c r="G14" s="202">
        <f>+'G - 1.1'!H14/'G - 1.1'!$D14</f>
        <v>0</v>
      </c>
      <c r="H14" s="202">
        <f>+'G - 1.1'!I14/'G - 1.1'!$D14</f>
        <v>0</v>
      </c>
      <c r="I14" s="202">
        <f>+'G - 1.1'!J14/'G - 1.1'!$D14</f>
        <v>0</v>
      </c>
      <c r="J14" s="202">
        <f>+'G - 1.1'!K14/'G - 1.1'!$D14</f>
        <v>0</v>
      </c>
      <c r="K14" s="202">
        <f>+'G - 1.1'!L14/'G - 1.1'!$D14</f>
        <v>0</v>
      </c>
      <c r="L14" s="202">
        <f>+'G - 1.1'!M14/'G - 1.1'!$D14</f>
        <v>0</v>
      </c>
      <c r="M14" s="204"/>
      <c r="N14" s="204"/>
      <c r="O14" s="204"/>
      <c r="P14" s="204"/>
      <c r="Q14" s="204"/>
      <c r="R14" s="204"/>
      <c r="S14" s="204"/>
      <c r="T14" s="204"/>
      <c r="U14" s="204"/>
      <c r="V14" s="204"/>
      <c r="W14" s="204"/>
      <c r="X14" s="204"/>
      <c r="Y14" s="204"/>
      <c r="Z14" s="204"/>
      <c r="AA14" s="204"/>
      <c r="AB14" s="204"/>
      <c r="AC14" s="202">
        <f>+'G - 1.1'!AD14/'G - 1.1'!$D14</f>
        <v>0.27346743295019155</v>
      </c>
      <c r="AD14" s="202">
        <f>+'G - 1.1'!AE14/'G - 1.1'!$D14</f>
        <v>0</v>
      </c>
      <c r="AE14" s="202">
        <f>+'G - 1.1'!AF14/'G - 1.1'!$D14</f>
        <v>0</v>
      </c>
      <c r="AF14" s="202">
        <f>+'G - 1.1'!AG14/'G - 1.1'!$D14</f>
        <v>0</v>
      </c>
      <c r="AG14" s="202">
        <f>+'G - 1.1'!AH14/'G - 1.1'!$D14</f>
        <v>0</v>
      </c>
      <c r="AH14" s="202">
        <f>+'G - 1.1'!D14/'G - 1.1'!$D$63</f>
        <v>1.4620517739981654E-2</v>
      </c>
    </row>
    <row r="15" spans="1:34" s="56" customFormat="1" ht="15" customHeight="1" x14ac:dyDescent="0.35">
      <c r="A15" s="23"/>
      <c r="B15" s="7">
        <v>5</v>
      </c>
      <c r="C15" s="55" t="s">
        <v>218</v>
      </c>
      <c r="D15" s="205">
        <v>0</v>
      </c>
      <c r="E15" s="205">
        <v>0</v>
      </c>
      <c r="F15" s="205">
        <v>0</v>
      </c>
      <c r="G15" s="205">
        <v>0</v>
      </c>
      <c r="H15" s="205">
        <v>0</v>
      </c>
      <c r="I15" s="205">
        <v>0</v>
      </c>
      <c r="J15" s="205">
        <v>0</v>
      </c>
      <c r="K15" s="205">
        <v>0</v>
      </c>
      <c r="L15" s="205">
        <v>0</v>
      </c>
      <c r="M15" s="204"/>
      <c r="N15" s="204"/>
      <c r="O15" s="204"/>
      <c r="P15" s="204"/>
      <c r="Q15" s="204"/>
      <c r="R15" s="204"/>
      <c r="S15" s="204"/>
      <c r="T15" s="204"/>
      <c r="U15" s="204"/>
      <c r="V15" s="204"/>
      <c r="W15" s="204"/>
      <c r="X15" s="204"/>
      <c r="Y15" s="204"/>
      <c r="Z15" s="204"/>
      <c r="AA15" s="204"/>
      <c r="AB15" s="204"/>
      <c r="AC15" s="205">
        <v>0</v>
      </c>
      <c r="AD15" s="205">
        <v>0</v>
      </c>
      <c r="AE15" s="205">
        <v>0</v>
      </c>
      <c r="AF15" s="205">
        <v>0</v>
      </c>
      <c r="AG15" s="205">
        <v>0</v>
      </c>
      <c r="AH15" s="202">
        <v>0</v>
      </c>
    </row>
    <row r="16" spans="1:34" ht="15" customHeight="1" x14ac:dyDescent="0.35">
      <c r="B16" s="7">
        <v>6</v>
      </c>
      <c r="C16" s="24" t="s">
        <v>219</v>
      </c>
      <c r="D16" s="202">
        <v>0</v>
      </c>
      <c r="E16" s="202">
        <v>0</v>
      </c>
      <c r="F16" s="206">
        <v>0</v>
      </c>
      <c r="G16" s="205">
        <v>0</v>
      </c>
      <c r="H16" s="202">
        <v>0</v>
      </c>
      <c r="I16" s="202">
        <v>0</v>
      </c>
      <c r="J16" s="202">
        <v>0</v>
      </c>
      <c r="K16" s="206">
        <v>0</v>
      </c>
      <c r="L16" s="202">
        <v>0</v>
      </c>
      <c r="M16" s="207"/>
      <c r="N16" s="203"/>
      <c r="O16" s="208"/>
      <c r="P16" s="203"/>
      <c r="Q16" s="207"/>
      <c r="R16" s="203"/>
      <c r="S16" s="208"/>
      <c r="T16" s="203"/>
      <c r="U16" s="207"/>
      <c r="V16" s="203"/>
      <c r="W16" s="208"/>
      <c r="X16" s="203"/>
      <c r="Y16" s="207"/>
      <c r="Z16" s="203"/>
      <c r="AA16" s="208"/>
      <c r="AB16" s="203"/>
      <c r="AC16" s="202">
        <v>0</v>
      </c>
      <c r="AD16" s="202">
        <v>0</v>
      </c>
      <c r="AE16" s="206">
        <v>0</v>
      </c>
      <c r="AF16" s="205">
        <v>0</v>
      </c>
      <c r="AG16" s="202">
        <v>0</v>
      </c>
      <c r="AH16" s="202">
        <v>0</v>
      </c>
    </row>
    <row r="17" spans="1:34" s="136" customFormat="1" ht="15" customHeight="1" x14ac:dyDescent="0.35">
      <c r="A17" s="133"/>
      <c r="B17" s="134">
        <v>7</v>
      </c>
      <c r="C17" s="135" t="s">
        <v>320</v>
      </c>
      <c r="D17" s="200">
        <f>+'G - 1.1'!E17/'G - 1.1'!$D17</f>
        <v>7.5486381322957194E-2</v>
      </c>
      <c r="E17" s="200">
        <f>+'G - 1.1'!F17/'G - 1.1'!$D17</f>
        <v>7.7821011673151756E-4</v>
      </c>
      <c r="F17" s="200">
        <f>+'G - 1.1'!G17/'G - 1.1'!$D17</f>
        <v>0</v>
      </c>
      <c r="G17" s="200">
        <f>+'G - 1.1'!H17/'G - 1.1'!$D17</f>
        <v>0</v>
      </c>
      <c r="H17" s="200">
        <f>+'G - 1.1'!I17/'G - 1.1'!$D17</f>
        <v>0</v>
      </c>
      <c r="I17" s="200">
        <f>+'G - 1.1'!J17/'G - 1.1'!$D17</f>
        <v>2.4124513618677044E-2</v>
      </c>
      <c r="J17" s="200">
        <f>+'G - 1.1'!K17/'G - 1.1'!$D17</f>
        <v>0</v>
      </c>
      <c r="K17" s="200">
        <f>+'G - 1.1'!L17/'G - 1.1'!$D17</f>
        <v>0</v>
      </c>
      <c r="L17" s="200">
        <f>+'G - 1.1'!M17/'G - 1.1'!$D17</f>
        <v>0</v>
      </c>
      <c r="M17" s="201"/>
      <c r="N17" s="201"/>
      <c r="O17" s="201"/>
      <c r="P17" s="201"/>
      <c r="Q17" s="201"/>
      <c r="R17" s="201"/>
      <c r="S17" s="201"/>
      <c r="T17" s="201"/>
      <c r="U17" s="201"/>
      <c r="V17" s="201"/>
      <c r="W17" s="201"/>
      <c r="X17" s="201"/>
      <c r="Y17" s="201"/>
      <c r="Z17" s="201"/>
      <c r="AA17" s="201"/>
      <c r="AB17" s="201"/>
      <c r="AC17" s="200">
        <f>+'G - 1.1'!AD17/'G - 1.1'!$D17</f>
        <v>9.9610894941634248E-2</v>
      </c>
      <c r="AD17" s="200">
        <f>+'G - 1.1'!AE17/'G - 1.1'!$D17</f>
        <v>7.7821011673151756E-4</v>
      </c>
      <c r="AE17" s="200">
        <f>+'G - 1.1'!AF17/'G - 1.1'!$D17</f>
        <v>0</v>
      </c>
      <c r="AF17" s="200">
        <f>+'G - 1.1'!AG17/'G - 1.1'!$D17</f>
        <v>0</v>
      </c>
      <c r="AG17" s="200">
        <f>+'G - 1.1'!AH17/'G - 1.1'!$D17</f>
        <v>0</v>
      </c>
      <c r="AH17" s="200">
        <f>+'G - 1.1'!D17/'G - 1.1'!$D$63</f>
        <v>8.9977803141170626E-3</v>
      </c>
    </row>
    <row r="18" spans="1:34" ht="15" customHeight="1" x14ac:dyDescent="0.35">
      <c r="B18" s="7">
        <v>8</v>
      </c>
      <c r="C18" s="24" t="s">
        <v>222</v>
      </c>
      <c r="D18" s="202">
        <f>+'G - 1.1'!E18/'G - 1.1'!$D18</f>
        <v>9.9750623441396506E-3</v>
      </c>
      <c r="E18" s="202">
        <f>+'G - 1.1'!F18/'G - 1.1'!$D18</f>
        <v>0</v>
      </c>
      <c r="F18" s="202">
        <f>+'G - 1.1'!G18/'G - 1.1'!$D18</f>
        <v>0</v>
      </c>
      <c r="G18" s="202">
        <f>+'G - 1.1'!H18/'G - 1.1'!$D18</f>
        <v>0</v>
      </c>
      <c r="H18" s="202">
        <f>+'G - 1.1'!I18/'G - 1.1'!$D18</f>
        <v>0</v>
      </c>
      <c r="I18" s="202">
        <f>+'G - 1.1'!J18/'G - 1.1'!$D18</f>
        <v>0</v>
      </c>
      <c r="J18" s="202">
        <f>+'G - 1.1'!K18/'G - 1.1'!$D18</f>
        <v>0</v>
      </c>
      <c r="K18" s="202">
        <f>+'G - 1.1'!L18/'G - 1.1'!$D18</f>
        <v>0</v>
      </c>
      <c r="L18" s="202">
        <f>+'G - 1.1'!M18/'G - 1.1'!$D18</f>
        <v>0</v>
      </c>
      <c r="M18" s="204"/>
      <c r="N18" s="204"/>
      <c r="O18" s="204"/>
      <c r="P18" s="204"/>
      <c r="Q18" s="204"/>
      <c r="R18" s="204"/>
      <c r="S18" s="204"/>
      <c r="T18" s="204"/>
      <c r="U18" s="204"/>
      <c r="V18" s="204"/>
      <c r="W18" s="204"/>
      <c r="X18" s="204"/>
      <c r="Y18" s="204"/>
      <c r="Z18" s="204"/>
      <c r="AA18" s="204"/>
      <c r="AB18" s="204"/>
      <c r="AC18" s="202">
        <f>+'G - 1.1'!AD18/'G - 1.1'!$D18</f>
        <v>9.9750623441396506E-3</v>
      </c>
      <c r="AD18" s="202">
        <f>+'G - 1.1'!AE18/'G - 1.1'!$D18</f>
        <v>0</v>
      </c>
      <c r="AE18" s="202">
        <f>+'G - 1.1'!AF18/'G - 1.1'!$D18</f>
        <v>0</v>
      </c>
      <c r="AF18" s="202">
        <f>+'G - 1.1'!AG18/'G - 1.1'!$D18</f>
        <v>0</v>
      </c>
      <c r="AG18" s="202">
        <f>+'G - 1.1'!AH18/'G - 1.1'!$D18</f>
        <v>0</v>
      </c>
      <c r="AH18" s="202">
        <f>+'G - 1.1'!D18/'G - 1.1'!$D$63</f>
        <v>2.8078676310980093E-3</v>
      </c>
    </row>
    <row r="19" spans="1:34" ht="15" customHeight="1" x14ac:dyDescent="0.35">
      <c r="A19" s="195"/>
      <c r="B19" s="7">
        <v>9</v>
      </c>
      <c r="C19" s="24" t="s">
        <v>321</v>
      </c>
      <c r="D19" s="202">
        <f>+'G - 1.1'!E19/'G - 1.1'!$D19</f>
        <v>9.9750623441396506E-3</v>
      </c>
      <c r="E19" s="202">
        <f>+'G - 1.1'!F19/'G - 1.1'!$D19</f>
        <v>0</v>
      </c>
      <c r="F19" s="202">
        <f>+'G - 1.1'!G19/'G - 1.1'!$D19</f>
        <v>0</v>
      </c>
      <c r="G19" s="202">
        <f>+'G - 1.1'!H19/'G - 1.1'!$D19</f>
        <v>0</v>
      </c>
      <c r="H19" s="202">
        <f>+'G - 1.1'!I19/'G - 1.1'!$D19</f>
        <v>0</v>
      </c>
      <c r="I19" s="202">
        <f>+'G - 1.1'!J19/'G - 1.1'!$D19</f>
        <v>0</v>
      </c>
      <c r="J19" s="202">
        <f>+'G - 1.1'!K19/'G - 1.1'!$D19</f>
        <v>0</v>
      </c>
      <c r="K19" s="202">
        <f>+'G - 1.1'!L19/'G - 1.1'!$D19</f>
        <v>0</v>
      </c>
      <c r="L19" s="202">
        <f>+'G - 1.1'!M19/'G - 1.1'!$D19</f>
        <v>0</v>
      </c>
      <c r="M19" s="204"/>
      <c r="N19" s="204"/>
      <c r="O19" s="204"/>
      <c r="P19" s="204"/>
      <c r="Q19" s="204"/>
      <c r="R19" s="204"/>
      <c r="S19" s="204"/>
      <c r="T19" s="204"/>
      <c r="U19" s="204"/>
      <c r="V19" s="204"/>
      <c r="W19" s="204"/>
      <c r="X19" s="204"/>
      <c r="Y19" s="204"/>
      <c r="Z19" s="204"/>
      <c r="AA19" s="204"/>
      <c r="AB19" s="204"/>
      <c r="AC19" s="202">
        <f>+'G - 1.1'!AD19/'G - 1.1'!$D19</f>
        <v>9.9750623441396506E-3</v>
      </c>
      <c r="AD19" s="202">
        <f>+'G - 1.1'!AE19/'G - 1.1'!$D19</f>
        <v>0</v>
      </c>
      <c r="AE19" s="202">
        <f>+'G - 1.1'!AF19/'G - 1.1'!$D19</f>
        <v>0</v>
      </c>
      <c r="AF19" s="202">
        <f>+'G - 1.1'!AG19/'G - 1.1'!$D19</f>
        <v>0</v>
      </c>
      <c r="AG19" s="202">
        <f>+'G - 1.1'!AH19/'G - 1.1'!$D19</f>
        <v>0</v>
      </c>
      <c r="AH19" s="202">
        <f>+'G - 1.1'!D19/'G - 1.1'!$D$63</f>
        <v>2.8078676310980093E-3</v>
      </c>
    </row>
    <row r="20" spans="1:34" s="56" customFormat="1" ht="15" customHeight="1" x14ac:dyDescent="0.35">
      <c r="A20" s="23"/>
      <c r="B20" s="7">
        <v>10</v>
      </c>
      <c r="C20" s="24" t="s">
        <v>224</v>
      </c>
      <c r="D20" s="205">
        <v>0</v>
      </c>
      <c r="E20" s="205">
        <v>0</v>
      </c>
      <c r="F20" s="205">
        <v>0</v>
      </c>
      <c r="G20" s="205">
        <v>0</v>
      </c>
      <c r="H20" s="205">
        <v>0</v>
      </c>
      <c r="I20" s="205">
        <v>0</v>
      </c>
      <c r="J20" s="205">
        <v>0</v>
      </c>
      <c r="K20" s="205">
        <v>0</v>
      </c>
      <c r="L20" s="205">
        <v>0</v>
      </c>
      <c r="M20" s="203"/>
      <c r="N20" s="203"/>
      <c r="O20" s="203"/>
      <c r="P20" s="203"/>
      <c r="Q20" s="203"/>
      <c r="R20" s="203"/>
      <c r="S20" s="203"/>
      <c r="T20" s="203"/>
      <c r="U20" s="203"/>
      <c r="V20" s="203"/>
      <c r="W20" s="203"/>
      <c r="X20" s="203"/>
      <c r="Y20" s="203"/>
      <c r="Z20" s="203"/>
      <c r="AA20" s="203"/>
      <c r="AB20" s="203"/>
      <c r="AC20" s="205">
        <v>0</v>
      </c>
      <c r="AD20" s="205">
        <v>0</v>
      </c>
      <c r="AE20" s="205">
        <v>0</v>
      </c>
      <c r="AF20" s="205">
        <v>0</v>
      </c>
      <c r="AG20" s="205">
        <v>0</v>
      </c>
      <c r="AH20" s="202">
        <v>0</v>
      </c>
    </row>
    <row r="21" spans="1:34" ht="20.149999999999999" customHeight="1" x14ac:dyDescent="0.35">
      <c r="B21" s="7">
        <v>11</v>
      </c>
      <c r="C21" s="24" t="s">
        <v>225</v>
      </c>
      <c r="D21" s="202">
        <v>0</v>
      </c>
      <c r="E21" s="202">
        <v>0</v>
      </c>
      <c r="F21" s="206">
        <v>0</v>
      </c>
      <c r="G21" s="205">
        <v>0</v>
      </c>
      <c r="H21" s="202">
        <v>0</v>
      </c>
      <c r="I21" s="202">
        <v>0</v>
      </c>
      <c r="J21" s="202">
        <v>0</v>
      </c>
      <c r="K21" s="206">
        <v>0</v>
      </c>
      <c r="L21" s="202">
        <v>0</v>
      </c>
      <c r="M21" s="203"/>
      <c r="N21" s="203"/>
      <c r="O21" s="208"/>
      <c r="P21" s="203"/>
      <c r="Q21" s="203"/>
      <c r="R21" s="203"/>
      <c r="S21" s="208"/>
      <c r="T21" s="203"/>
      <c r="U21" s="203"/>
      <c r="V21" s="203"/>
      <c r="W21" s="208"/>
      <c r="X21" s="203"/>
      <c r="Y21" s="203"/>
      <c r="Z21" s="203"/>
      <c r="AA21" s="208"/>
      <c r="AB21" s="203"/>
      <c r="AC21" s="202">
        <v>0</v>
      </c>
      <c r="AD21" s="202">
        <v>0</v>
      </c>
      <c r="AE21" s="206">
        <v>0</v>
      </c>
      <c r="AF21" s="205">
        <v>0</v>
      </c>
      <c r="AG21" s="202">
        <v>0</v>
      </c>
      <c r="AH21" s="202">
        <v>0</v>
      </c>
    </row>
    <row r="22" spans="1:34" ht="15" customHeight="1" x14ac:dyDescent="0.35">
      <c r="B22" s="7">
        <v>12</v>
      </c>
      <c r="C22" s="24" t="s">
        <v>226</v>
      </c>
      <c r="D22" s="202">
        <f>+'G - 1.1'!E22/'G - 1.1'!$D22</f>
        <v>9.0909090909090912E-2</v>
      </c>
      <c r="E22" s="202">
        <f>+'G - 1.1'!F22/'G - 1.1'!$D22</f>
        <v>1.2987012987012988E-2</v>
      </c>
      <c r="F22" s="202">
        <f>+'G - 1.1'!G22/'G - 1.1'!$D22</f>
        <v>0</v>
      </c>
      <c r="G22" s="202">
        <f>+'G - 1.1'!H22/'G - 1.1'!$D22</f>
        <v>0</v>
      </c>
      <c r="H22" s="202">
        <f>+'G - 1.1'!I22/'G - 1.1'!$D22</f>
        <v>0</v>
      </c>
      <c r="I22" s="202">
        <f>+'G - 1.1'!J22/'G - 1.1'!$D22</f>
        <v>0</v>
      </c>
      <c r="J22" s="202">
        <f>+'G - 1.1'!K22/'G - 1.1'!$D22</f>
        <v>0</v>
      </c>
      <c r="K22" s="202">
        <f>+'G - 1.1'!L22/'G - 1.1'!$D22</f>
        <v>0</v>
      </c>
      <c r="L22" s="202">
        <f>+'G - 1.1'!M22/'G - 1.1'!$D22</f>
        <v>0</v>
      </c>
      <c r="M22" s="203"/>
      <c r="N22" s="203"/>
      <c r="O22" s="203"/>
      <c r="P22" s="203"/>
      <c r="Q22" s="203"/>
      <c r="R22" s="203"/>
      <c r="S22" s="203"/>
      <c r="T22" s="203"/>
      <c r="U22" s="203"/>
      <c r="V22" s="203"/>
      <c r="W22" s="203"/>
      <c r="X22" s="203"/>
      <c r="Y22" s="203"/>
      <c r="Z22" s="203"/>
      <c r="AA22" s="203"/>
      <c r="AB22" s="203"/>
      <c r="AC22" s="202">
        <f>+'G - 1.1'!AD22/'G - 1.1'!$D22</f>
        <v>9.0909090909090912E-2</v>
      </c>
      <c r="AD22" s="202">
        <f>+'G - 1.1'!AE22/'G - 1.1'!$D22</f>
        <v>1.2987012987012988E-2</v>
      </c>
      <c r="AE22" s="202">
        <f>+'G - 1.1'!AF22/'G - 1.1'!$D22</f>
        <v>0</v>
      </c>
      <c r="AF22" s="202">
        <f>+'G - 1.1'!AG22/'G - 1.1'!$D22</f>
        <v>0</v>
      </c>
      <c r="AG22" s="202">
        <f>+'G - 1.1'!AH22/'G - 1.1'!$D22</f>
        <v>0</v>
      </c>
      <c r="AH22" s="202">
        <f>+'G - 1.1'!D22/'G - 1.1'!$D$63</f>
        <v>5.3916660248016634E-4</v>
      </c>
    </row>
    <row r="23" spans="1:34" s="56" customFormat="1" ht="15" customHeight="1" x14ac:dyDescent="0.35">
      <c r="A23" s="23"/>
      <c r="B23" s="7">
        <v>13</v>
      </c>
      <c r="C23" s="24" t="s">
        <v>321</v>
      </c>
      <c r="D23" s="202">
        <f>+'G - 1.1'!E23/'G - 1.1'!$D23</f>
        <v>9.0909090909090912E-2</v>
      </c>
      <c r="E23" s="202">
        <f>+'G - 1.1'!F23/'G - 1.1'!$D23</f>
        <v>1.2987012987012988E-2</v>
      </c>
      <c r="F23" s="202">
        <f>+'G - 1.1'!G23/'G - 1.1'!$D23</f>
        <v>0</v>
      </c>
      <c r="G23" s="202">
        <f>+'G - 1.1'!H23/'G - 1.1'!$D23</f>
        <v>0</v>
      </c>
      <c r="H23" s="202">
        <f>+'G - 1.1'!I23/'G - 1.1'!$D23</f>
        <v>0</v>
      </c>
      <c r="I23" s="202">
        <f>+'G - 1.1'!J23/'G - 1.1'!$D23</f>
        <v>0</v>
      </c>
      <c r="J23" s="202">
        <f>+'G - 1.1'!K23/'G - 1.1'!$D23</f>
        <v>0</v>
      </c>
      <c r="K23" s="202">
        <f>+'G - 1.1'!L23/'G - 1.1'!$D23</f>
        <v>0</v>
      </c>
      <c r="L23" s="202">
        <f>+'G - 1.1'!M23/'G - 1.1'!$D23</f>
        <v>0</v>
      </c>
      <c r="M23" s="203"/>
      <c r="N23" s="203"/>
      <c r="O23" s="203"/>
      <c r="P23" s="203"/>
      <c r="Q23" s="203"/>
      <c r="R23" s="203"/>
      <c r="S23" s="203"/>
      <c r="T23" s="203"/>
      <c r="U23" s="203"/>
      <c r="V23" s="203"/>
      <c r="W23" s="203"/>
      <c r="X23" s="203"/>
      <c r="Y23" s="203"/>
      <c r="Z23" s="203"/>
      <c r="AA23" s="203"/>
      <c r="AB23" s="203"/>
      <c r="AC23" s="202">
        <f>+'G - 1.1'!AD23/'G - 1.1'!$D23</f>
        <v>9.0909090909090912E-2</v>
      </c>
      <c r="AD23" s="202">
        <f>+'G - 1.1'!AE23/'G - 1.1'!$D23</f>
        <v>1.2987012987012988E-2</v>
      </c>
      <c r="AE23" s="202">
        <f>+'G - 1.1'!AF23/'G - 1.1'!$D23</f>
        <v>0</v>
      </c>
      <c r="AF23" s="202">
        <f>+'G - 1.1'!AG23/'G - 1.1'!$D23</f>
        <v>0</v>
      </c>
      <c r="AG23" s="202">
        <f>+'G - 1.1'!AH23/'G - 1.1'!$D23</f>
        <v>0</v>
      </c>
      <c r="AH23" s="202">
        <f>+'G - 1.1'!D23/'G - 1.1'!$D$63</f>
        <v>5.3916660248016634E-4</v>
      </c>
    </row>
    <row r="24" spans="1:34" s="56" customFormat="1" ht="15" customHeight="1" x14ac:dyDescent="0.35">
      <c r="A24" s="23"/>
      <c r="B24" s="7">
        <v>14</v>
      </c>
      <c r="C24" s="24" t="s">
        <v>224</v>
      </c>
      <c r="D24" s="205">
        <v>0</v>
      </c>
      <c r="E24" s="205">
        <v>0</v>
      </c>
      <c r="F24" s="205">
        <v>0</v>
      </c>
      <c r="G24" s="205">
        <v>0</v>
      </c>
      <c r="H24" s="205">
        <v>0</v>
      </c>
      <c r="I24" s="205">
        <v>0</v>
      </c>
      <c r="J24" s="205">
        <v>0</v>
      </c>
      <c r="K24" s="205">
        <v>0</v>
      </c>
      <c r="L24" s="205">
        <v>0</v>
      </c>
      <c r="M24" s="203"/>
      <c r="N24" s="203"/>
      <c r="O24" s="203"/>
      <c r="P24" s="203"/>
      <c r="Q24" s="203"/>
      <c r="R24" s="203"/>
      <c r="S24" s="203"/>
      <c r="T24" s="203"/>
      <c r="U24" s="203"/>
      <c r="V24" s="203"/>
      <c r="W24" s="203"/>
      <c r="X24" s="203"/>
      <c r="Y24" s="203"/>
      <c r="Z24" s="203"/>
      <c r="AA24" s="203"/>
      <c r="AB24" s="203"/>
      <c r="AC24" s="202">
        <v>0</v>
      </c>
      <c r="AD24" s="205">
        <v>0</v>
      </c>
      <c r="AE24" s="205">
        <v>0</v>
      </c>
      <c r="AF24" s="205">
        <v>0</v>
      </c>
      <c r="AG24" s="205">
        <v>0</v>
      </c>
      <c r="AH24" s="202">
        <v>0</v>
      </c>
    </row>
    <row r="25" spans="1:34" ht="15" customHeight="1" x14ac:dyDescent="0.35">
      <c r="B25" s="7">
        <v>15</v>
      </c>
      <c r="C25" s="24" t="s">
        <v>225</v>
      </c>
      <c r="D25" s="202">
        <v>0</v>
      </c>
      <c r="E25" s="202">
        <v>0</v>
      </c>
      <c r="F25" s="206">
        <v>0</v>
      </c>
      <c r="G25" s="205">
        <v>0</v>
      </c>
      <c r="H25" s="202">
        <v>0</v>
      </c>
      <c r="I25" s="202">
        <v>0</v>
      </c>
      <c r="J25" s="202">
        <v>0</v>
      </c>
      <c r="K25" s="206">
        <v>0</v>
      </c>
      <c r="L25" s="202">
        <v>0</v>
      </c>
      <c r="M25" s="203"/>
      <c r="N25" s="203"/>
      <c r="O25" s="208"/>
      <c r="P25" s="203"/>
      <c r="Q25" s="203"/>
      <c r="R25" s="203"/>
      <c r="S25" s="208"/>
      <c r="T25" s="203"/>
      <c r="U25" s="203"/>
      <c r="V25" s="203"/>
      <c r="W25" s="208"/>
      <c r="X25" s="203"/>
      <c r="Y25" s="203"/>
      <c r="Z25" s="203"/>
      <c r="AA25" s="208"/>
      <c r="AB25" s="203"/>
      <c r="AC25" s="202">
        <v>0</v>
      </c>
      <c r="AD25" s="202">
        <v>0</v>
      </c>
      <c r="AE25" s="206">
        <v>0</v>
      </c>
      <c r="AF25" s="205">
        <v>0</v>
      </c>
      <c r="AG25" s="202">
        <v>0</v>
      </c>
      <c r="AH25" s="202">
        <v>0</v>
      </c>
    </row>
    <row r="26" spans="1:34" ht="15" customHeight="1" x14ac:dyDescent="0.35">
      <c r="B26" s="7">
        <v>16</v>
      </c>
      <c r="C26" s="24" t="s">
        <v>227</v>
      </c>
      <c r="D26" s="202">
        <f>+'G - 1.1'!E26/'G - 1.1'!$D26</f>
        <v>8.3333333333333329E-2</v>
      </c>
      <c r="E26" s="202">
        <f>+'G - 1.1'!F26/'G - 1.1'!$D26</f>
        <v>0</v>
      </c>
      <c r="F26" s="202">
        <f>+'G - 1.1'!G26/'G - 1.1'!$D26</f>
        <v>0</v>
      </c>
      <c r="G26" s="202">
        <f>+'G - 1.1'!H26/'G - 1.1'!$D26</f>
        <v>0</v>
      </c>
      <c r="H26" s="202">
        <f>+'G - 1.1'!I26/'G - 1.1'!$D26</f>
        <v>0</v>
      </c>
      <c r="I26" s="202">
        <f>+'G - 1.1'!J26/'G - 1.1'!$D26</f>
        <v>7.1759259259259259E-2</v>
      </c>
      <c r="J26" s="202">
        <f>+'G - 1.1'!K26/'G - 1.1'!$D26</f>
        <v>0</v>
      </c>
      <c r="K26" s="202">
        <f>+'G - 1.1'!L26/'G - 1.1'!$D26</f>
        <v>0</v>
      </c>
      <c r="L26" s="202">
        <f>+'G - 1.1'!M26/'G - 1.1'!$D26</f>
        <v>0</v>
      </c>
      <c r="M26" s="203"/>
      <c r="N26" s="203"/>
      <c r="O26" s="203"/>
      <c r="P26" s="203"/>
      <c r="Q26" s="203"/>
      <c r="R26" s="203"/>
      <c r="S26" s="203"/>
      <c r="T26" s="203"/>
      <c r="U26" s="203"/>
      <c r="V26" s="203"/>
      <c r="W26" s="203"/>
      <c r="X26" s="203"/>
      <c r="Y26" s="203"/>
      <c r="Z26" s="203"/>
      <c r="AA26" s="203"/>
      <c r="AB26" s="203"/>
      <c r="AC26" s="202">
        <f>+'G - 1.1'!AD26/'G - 1.1'!$D26</f>
        <v>0.15509259259259259</v>
      </c>
      <c r="AD26" s="202">
        <f>+'G - 1.1'!AE26/'G - 1.1'!$D26</f>
        <v>0</v>
      </c>
      <c r="AE26" s="202">
        <f>+'G - 1.1'!AF26/'G - 1.1'!$D26</f>
        <v>0</v>
      </c>
      <c r="AF26" s="202">
        <f>+'G - 1.1'!AG26/'G - 1.1'!$D26</f>
        <v>0</v>
      </c>
      <c r="AG26" s="202">
        <f>+'G - 1.1'!AH26/'G - 1.1'!$D26</f>
        <v>0</v>
      </c>
      <c r="AH26" s="202">
        <f>+'G - 1.1'!D26/'G - 1.1'!$D$63</f>
        <v>3.0249347048237904E-3</v>
      </c>
    </row>
    <row r="27" spans="1:34" ht="15" customHeight="1" x14ac:dyDescent="0.35">
      <c r="B27" s="7">
        <v>17</v>
      </c>
      <c r="C27" s="24" t="s">
        <v>321</v>
      </c>
      <c r="D27" s="202">
        <f>+'G - 1.1'!E27/'G - 1.1'!$D27</f>
        <v>8.3333333333333329E-2</v>
      </c>
      <c r="E27" s="202">
        <f>+'G - 1.1'!F27/'G - 1.1'!$D27</f>
        <v>0</v>
      </c>
      <c r="F27" s="202">
        <f>+'G - 1.1'!G27/'G - 1.1'!$D27</f>
        <v>0</v>
      </c>
      <c r="G27" s="202">
        <f>+'G - 1.1'!H27/'G - 1.1'!$D27</f>
        <v>0</v>
      </c>
      <c r="H27" s="202">
        <f>+'G - 1.1'!I27/'G - 1.1'!$D27</f>
        <v>0</v>
      </c>
      <c r="I27" s="202">
        <f>+'G - 1.1'!J27/'G - 1.1'!$D27</f>
        <v>7.1759259259259259E-2</v>
      </c>
      <c r="J27" s="202">
        <f>+'G - 1.1'!K27/'G - 1.1'!$D27</f>
        <v>0</v>
      </c>
      <c r="K27" s="202">
        <f>+'G - 1.1'!L27/'G - 1.1'!$D27</f>
        <v>0</v>
      </c>
      <c r="L27" s="202">
        <f>+'G - 1.1'!M27/'G - 1.1'!$D27</f>
        <v>0</v>
      </c>
      <c r="M27" s="203"/>
      <c r="N27" s="203"/>
      <c r="O27" s="203"/>
      <c r="P27" s="203"/>
      <c r="Q27" s="203"/>
      <c r="R27" s="203"/>
      <c r="S27" s="203"/>
      <c r="T27" s="203"/>
      <c r="U27" s="203"/>
      <c r="V27" s="203"/>
      <c r="W27" s="203"/>
      <c r="X27" s="203"/>
      <c r="Y27" s="203"/>
      <c r="Z27" s="203"/>
      <c r="AA27" s="203"/>
      <c r="AB27" s="203"/>
      <c r="AC27" s="202">
        <f>+'G - 1.1'!AD27/'G - 1.1'!$D27</f>
        <v>0.15509259259259259</v>
      </c>
      <c r="AD27" s="202">
        <f>+'G - 1.1'!AE27/'G - 1.1'!$D27</f>
        <v>0</v>
      </c>
      <c r="AE27" s="202">
        <f>+'G - 1.1'!AF27/'G - 1.1'!$D27</f>
        <v>0</v>
      </c>
      <c r="AF27" s="202">
        <f>+'G - 1.1'!AG27/'G - 1.1'!$D27</f>
        <v>0</v>
      </c>
      <c r="AG27" s="202">
        <f>+'G - 1.1'!AH27/'G - 1.1'!$D27</f>
        <v>0</v>
      </c>
      <c r="AH27" s="202">
        <f>+'G - 1.1'!D27/'G - 1.1'!$D$63</f>
        <v>3.0249347048237904E-3</v>
      </c>
    </row>
    <row r="28" spans="1:34" s="56" customFormat="1" ht="15" customHeight="1" x14ac:dyDescent="0.35">
      <c r="A28" s="23"/>
      <c r="B28" s="7">
        <v>18</v>
      </c>
      <c r="C28" s="24" t="s">
        <v>224</v>
      </c>
      <c r="D28" s="205">
        <v>0</v>
      </c>
      <c r="E28" s="205">
        <v>0</v>
      </c>
      <c r="F28" s="205">
        <v>0</v>
      </c>
      <c r="G28" s="205">
        <v>0</v>
      </c>
      <c r="H28" s="205">
        <v>0</v>
      </c>
      <c r="I28" s="205">
        <v>0</v>
      </c>
      <c r="J28" s="205">
        <v>0</v>
      </c>
      <c r="K28" s="205">
        <v>0</v>
      </c>
      <c r="L28" s="205">
        <v>0</v>
      </c>
      <c r="M28" s="203"/>
      <c r="N28" s="203"/>
      <c r="O28" s="203"/>
      <c r="P28" s="203"/>
      <c r="Q28" s="203"/>
      <c r="R28" s="203"/>
      <c r="S28" s="203"/>
      <c r="T28" s="203"/>
      <c r="U28" s="203"/>
      <c r="V28" s="203"/>
      <c r="W28" s="203"/>
      <c r="X28" s="203"/>
      <c r="Y28" s="203"/>
      <c r="Z28" s="203"/>
      <c r="AA28" s="203"/>
      <c r="AB28" s="203"/>
      <c r="AC28" s="202">
        <v>0</v>
      </c>
      <c r="AD28" s="205">
        <v>0</v>
      </c>
      <c r="AE28" s="205">
        <v>0</v>
      </c>
      <c r="AF28" s="205">
        <v>0</v>
      </c>
      <c r="AG28" s="205">
        <v>0</v>
      </c>
      <c r="AH28" s="202">
        <f>+'G - 1.1'!D28/'G - 1.1'!$D$63</f>
        <v>0</v>
      </c>
    </row>
    <row r="29" spans="1:34" ht="15" customHeight="1" x14ac:dyDescent="0.35">
      <c r="B29" s="7">
        <v>19</v>
      </c>
      <c r="C29" s="24" t="s">
        <v>225</v>
      </c>
      <c r="D29" s="202">
        <v>0</v>
      </c>
      <c r="E29" s="202">
        <v>0</v>
      </c>
      <c r="F29" s="206">
        <v>0</v>
      </c>
      <c r="G29" s="205">
        <v>0</v>
      </c>
      <c r="H29" s="202">
        <v>0</v>
      </c>
      <c r="I29" s="202">
        <v>0</v>
      </c>
      <c r="J29" s="202">
        <v>0</v>
      </c>
      <c r="K29" s="206">
        <v>0</v>
      </c>
      <c r="L29" s="202">
        <v>0</v>
      </c>
      <c r="M29" s="203"/>
      <c r="N29" s="203"/>
      <c r="O29" s="208"/>
      <c r="P29" s="203"/>
      <c r="Q29" s="203"/>
      <c r="R29" s="203"/>
      <c r="S29" s="208"/>
      <c r="T29" s="203"/>
      <c r="U29" s="203"/>
      <c r="V29" s="203"/>
      <c r="W29" s="208"/>
      <c r="X29" s="203"/>
      <c r="Y29" s="203"/>
      <c r="Z29" s="203"/>
      <c r="AA29" s="208"/>
      <c r="AB29" s="203"/>
      <c r="AC29" s="202">
        <v>0</v>
      </c>
      <c r="AD29" s="202">
        <v>0</v>
      </c>
      <c r="AE29" s="206">
        <v>0</v>
      </c>
      <c r="AF29" s="205">
        <v>0</v>
      </c>
      <c r="AG29" s="202">
        <v>0</v>
      </c>
      <c r="AH29" s="202">
        <v>0</v>
      </c>
    </row>
    <row r="30" spans="1:34" s="136" customFormat="1" x14ac:dyDescent="0.35">
      <c r="A30" s="133"/>
      <c r="B30" s="134">
        <v>20</v>
      </c>
      <c r="C30" s="54" t="s">
        <v>228</v>
      </c>
      <c r="D30" s="200">
        <f>+'G - 1.1'!E30/'G - 1.1'!$D30</f>
        <v>0.18675179569034317</v>
      </c>
      <c r="E30" s="200">
        <f>+'G - 1.1'!F30/'G - 1.1'!$D30</f>
        <v>7.023144453312051E-2</v>
      </c>
      <c r="F30" s="200">
        <f>+'G - 1.1'!G30/'G - 1.1'!$D30</f>
        <v>0</v>
      </c>
      <c r="G30" s="200">
        <f>+'G - 1.1'!H30/'G - 1.1'!$D30</f>
        <v>9.5770151636073424E-3</v>
      </c>
      <c r="H30" s="200">
        <f>+'G - 1.1'!I30/'G - 1.1'!$D30</f>
        <v>4.3096568236233042E-2</v>
      </c>
      <c r="I30" s="200">
        <f>+'G - 1.1'!J30/'G - 1.1'!$D30</f>
        <v>3.9904229848363925E-3</v>
      </c>
      <c r="J30" s="200">
        <f>+'G - 1.1'!K30/'G - 1.1'!$D30</f>
        <v>0</v>
      </c>
      <c r="K30" s="200">
        <f>+'G - 1.1'!L30/'G - 1.1'!$D30</f>
        <v>0</v>
      </c>
      <c r="L30" s="200">
        <f>+'G - 1.1'!M30/'G - 1.1'!$D30</f>
        <v>0</v>
      </c>
      <c r="M30" s="201"/>
      <c r="N30" s="201"/>
      <c r="O30" s="201"/>
      <c r="P30" s="201"/>
      <c r="Q30" s="201"/>
      <c r="R30" s="201"/>
      <c r="S30" s="201"/>
      <c r="T30" s="201"/>
      <c r="U30" s="201"/>
      <c r="V30" s="201"/>
      <c r="W30" s="201"/>
      <c r="X30" s="201"/>
      <c r="Y30" s="201"/>
      <c r="Z30" s="201"/>
      <c r="AA30" s="201"/>
      <c r="AB30" s="201"/>
      <c r="AC30" s="200">
        <f>+'G - 1.1'!AD30/'G - 1.1'!$D30</f>
        <v>0.19074221867517957</v>
      </c>
      <c r="AD30" s="200">
        <f>+'G - 1.1'!AE30/'G - 1.1'!$D30</f>
        <v>7.023144453312051E-2</v>
      </c>
      <c r="AE30" s="200">
        <v>0</v>
      </c>
      <c r="AF30" s="200">
        <f>+'G - 1.1'!AG30/'G - 1.1'!$D30</f>
        <v>9.5770151636073424E-3</v>
      </c>
      <c r="AG30" s="200">
        <f>+'G - 1.1'!AH30/'G - 1.1'!$D30</f>
        <v>4.3096568236233042E-2</v>
      </c>
      <c r="AH30" s="200">
        <f>+'G - 1.1'!D30/'G - 1.1'!$D$63</f>
        <v>8.7737110767227081E-3</v>
      </c>
    </row>
    <row r="31" spans="1:34" ht="15" customHeight="1" x14ac:dyDescent="0.35">
      <c r="B31" s="7">
        <v>21</v>
      </c>
      <c r="C31" s="24" t="s">
        <v>319</v>
      </c>
      <c r="D31" s="202">
        <f>+'G - 1.1'!E31/'G - 1.1'!$D31</f>
        <v>0.18675179569034317</v>
      </c>
      <c r="E31" s="202">
        <f>+'G - 1.1'!F31/'G - 1.1'!$D31</f>
        <v>7.023144453312051E-2</v>
      </c>
      <c r="F31" s="202">
        <f>+'G - 1.1'!G31/'G - 1.1'!$D31</f>
        <v>0</v>
      </c>
      <c r="G31" s="202">
        <f>+'G - 1.1'!H31/'G - 1.1'!$D31</f>
        <v>9.5770151636073424E-3</v>
      </c>
      <c r="H31" s="202">
        <f>+'G - 1.1'!I31/'G - 1.1'!$D31</f>
        <v>4.3096568236233042E-2</v>
      </c>
      <c r="I31" s="202">
        <f>+'G - 1.1'!J31/'G - 1.1'!$D31</f>
        <v>3.9904229848363925E-3</v>
      </c>
      <c r="J31" s="202">
        <f>+'G - 1.1'!K31/'G - 1.1'!$D31</f>
        <v>0</v>
      </c>
      <c r="K31" s="202">
        <f>+'G - 1.1'!L31/'G - 1.1'!$D31</f>
        <v>0</v>
      </c>
      <c r="L31" s="202">
        <f>+'G - 1.1'!M31/'G - 1.1'!$D31</f>
        <v>0</v>
      </c>
      <c r="M31" s="204"/>
      <c r="N31" s="204"/>
      <c r="O31" s="204"/>
      <c r="P31" s="204"/>
      <c r="Q31" s="204"/>
      <c r="R31" s="204"/>
      <c r="S31" s="204"/>
      <c r="T31" s="204"/>
      <c r="U31" s="204"/>
      <c r="V31" s="204"/>
      <c r="W31" s="204"/>
      <c r="X31" s="204"/>
      <c r="Y31" s="204"/>
      <c r="Z31" s="204"/>
      <c r="AA31" s="204"/>
      <c r="AB31" s="204"/>
      <c r="AC31" s="202">
        <f>+'G - 1.1'!AD31/'G - 1.1'!$D31</f>
        <v>0.19074221867517957</v>
      </c>
      <c r="AD31" s="202">
        <f>+'G - 1.1'!AE31/'G - 1.1'!$D31</f>
        <v>7.023144453312051E-2</v>
      </c>
      <c r="AE31" s="202">
        <v>0</v>
      </c>
      <c r="AF31" s="202">
        <f>+'G - 1.1'!AG31/'G - 1.1'!$D31</f>
        <v>9.5770151636073424E-3</v>
      </c>
      <c r="AG31" s="202">
        <f>+'G - 1.1'!AH31/'G - 1.1'!$D31</f>
        <v>4.3096568236233042E-2</v>
      </c>
      <c r="AH31" s="202">
        <f>+'G - 1.1'!D31/'G - 1.1'!$D$63</f>
        <v>8.7737110767227081E-3</v>
      </c>
    </row>
    <row r="32" spans="1:34" ht="15" customHeight="1" x14ac:dyDescent="0.35">
      <c r="B32" s="7">
        <v>22</v>
      </c>
      <c r="C32" s="55" t="s">
        <v>218</v>
      </c>
      <c r="D32" s="202">
        <v>0</v>
      </c>
      <c r="E32" s="205">
        <v>0</v>
      </c>
      <c r="F32" s="205">
        <v>0</v>
      </c>
      <c r="G32" s="205">
        <v>0</v>
      </c>
      <c r="H32" s="205">
        <v>0</v>
      </c>
      <c r="I32" s="205">
        <v>0</v>
      </c>
      <c r="J32" s="205">
        <v>0</v>
      </c>
      <c r="K32" s="205">
        <v>0</v>
      </c>
      <c r="L32" s="205">
        <v>0</v>
      </c>
      <c r="M32" s="203"/>
      <c r="N32" s="203"/>
      <c r="O32" s="203"/>
      <c r="P32" s="203"/>
      <c r="Q32" s="203"/>
      <c r="R32" s="203"/>
      <c r="S32" s="203"/>
      <c r="T32" s="203"/>
      <c r="U32" s="203"/>
      <c r="V32" s="203"/>
      <c r="W32" s="203"/>
      <c r="X32" s="203"/>
      <c r="Y32" s="203"/>
      <c r="Z32" s="203"/>
      <c r="AA32" s="203"/>
      <c r="AB32" s="203"/>
      <c r="AC32" s="202">
        <v>0</v>
      </c>
      <c r="AD32" s="205">
        <v>0</v>
      </c>
      <c r="AE32" s="205">
        <v>0</v>
      </c>
      <c r="AF32" s="205">
        <v>0</v>
      </c>
      <c r="AG32" s="205">
        <v>0</v>
      </c>
      <c r="AH32" s="202">
        <v>0</v>
      </c>
    </row>
    <row r="33" spans="1:34" ht="15" customHeight="1" x14ac:dyDescent="0.35">
      <c r="B33" s="7">
        <v>23</v>
      </c>
      <c r="C33" s="24" t="s">
        <v>219</v>
      </c>
      <c r="D33" s="202">
        <v>0</v>
      </c>
      <c r="E33" s="202">
        <v>0</v>
      </c>
      <c r="F33" s="206">
        <v>0</v>
      </c>
      <c r="G33" s="205">
        <v>0</v>
      </c>
      <c r="H33" s="202">
        <v>0</v>
      </c>
      <c r="I33" s="202">
        <v>0</v>
      </c>
      <c r="J33" s="202">
        <v>0</v>
      </c>
      <c r="K33" s="206">
        <v>0</v>
      </c>
      <c r="L33" s="202">
        <v>0</v>
      </c>
      <c r="M33" s="203"/>
      <c r="N33" s="203"/>
      <c r="O33" s="208"/>
      <c r="P33" s="203"/>
      <c r="Q33" s="203"/>
      <c r="R33" s="203"/>
      <c r="S33" s="208"/>
      <c r="T33" s="203"/>
      <c r="U33" s="203"/>
      <c r="V33" s="203"/>
      <c r="W33" s="208"/>
      <c r="X33" s="203"/>
      <c r="Y33" s="203"/>
      <c r="Z33" s="203"/>
      <c r="AA33" s="208"/>
      <c r="AB33" s="203"/>
      <c r="AC33" s="202">
        <v>0</v>
      </c>
      <c r="AD33" s="202">
        <v>0</v>
      </c>
      <c r="AE33" s="206">
        <v>0</v>
      </c>
      <c r="AF33" s="205">
        <v>0</v>
      </c>
      <c r="AG33" s="202">
        <v>0</v>
      </c>
      <c r="AH33" s="202">
        <v>0</v>
      </c>
    </row>
    <row r="34" spans="1:34" s="136" customFormat="1" ht="15" customHeight="1" x14ac:dyDescent="0.35">
      <c r="A34" s="133"/>
      <c r="B34" s="134">
        <v>24</v>
      </c>
      <c r="C34" s="54" t="s">
        <v>229</v>
      </c>
      <c r="D34" s="200">
        <f>+'G - 1.1'!E34/'G - 1.1'!$D34</f>
        <v>1</v>
      </c>
      <c r="E34" s="200">
        <v>0</v>
      </c>
      <c r="F34" s="200">
        <v>0</v>
      </c>
      <c r="G34" s="200">
        <v>0</v>
      </c>
      <c r="H34" s="200">
        <v>0</v>
      </c>
      <c r="I34" s="200">
        <v>0</v>
      </c>
      <c r="J34" s="200">
        <v>0</v>
      </c>
      <c r="K34" s="200">
        <v>0</v>
      </c>
      <c r="L34" s="200">
        <v>0</v>
      </c>
      <c r="M34" s="209"/>
      <c r="N34" s="209"/>
      <c r="O34" s="209"/>
      <c r="P34" s="209"/>
      <c r="Q34" s="210"/>
      <c r="R34" s="210"/>
      <c r="S34" s="210"/>
      <c r="T34" s="210"/>
      <c r="U34" s="209"/>
      <c r="V34" s="209"/>
      <c r="W34" s="209"/>
      <c r="X34" s="209"/>
      <c r="Y34" s="209"/>
      <c r="Z34" s="209"/>
      <c r="AA34" s="209"/>
      <c r="AB34" s="209"/>
      <c r="AC34" s="200">
        <f>+'G - 1.1'!AD34/'G - 1.1'!$D34</f>
        <v>1</v>
      </c>
      <c r="AD34" s="211">
        <v>0</v>
      </c>
      <c r="AE34" s="211">
        <v>0</v>
      </c>
      <c r="AF34" s="211">
        <v>0</v>
      </c>
      <c r="AG34" s="211">
        <v>0</v>
      </c>
      <c r="AH34" s="200">
        <f>+'G - 1.1'!D34/'G - 1.1'!$D$63</f>
        <v>2.7931630873940048E-2</v>
      </c>
    </row>
    <row r="35" spans="1:34" ht="30" customHeight="1" x14ac:dyDescent="0.35">
      <c r="B35" s="7">
        <v>25</v>
      </c>
      <c r="C35" s="24" t="s">
        <v>322</v>
      </c>
      <c r="D35" s="202">
        <f>+'G - 1.1'!E35/'G - 1.1'!$D35</f>
        <v>1</v>
      </c>
      <c r="E35" s="202">
        <v>0</v>
      </c>
      <c r="F35" s="202">
        <v>0</v>
      </c>
      <c r="G35" s="202">
        <v>0</v>
      </c>
      <c r="H35" s="202">
        <v>0</v>
      </c>
      <c r="I35" s="202">
        <v>0</v>
      </c>
      <c r="J35" s="202">
        <v>0</v>
      </c>
      <c r="K35" s="202">
        <v>0</v>
      </c>
      <c r="L35" s="202">
        <v>0</v>
      </c>
      <c r="M35" s="208"/>
      <c r="N35" s="208"/>
      <c r="O35" s="208"/>
      <c r="P35" s="208"/>
      <c r="Q35" s="203"/>
      <c r="R35" s="203"/>
      <c r="S35" s="203"/>
      <c r="T35" s="203"/>
      <c r="U35" s="208"/>
      <c r="V35" s="208"/>
      <c r="W35" s="208"/>
      <c r="X35" s="208"/>
      <c r="Y35" s="208"/>
      <c r="Z35" s="208"/>
      <c r="AA35" s="208"/>
      <c r="AB35" s="208"/>
      <c r="AC35" s="202">
        <f>+'G - 1.1'!AD35/'G - 1.1'!$D35</f>
        <v>1</v>
      </c>
      <c r="AD35" s="205">
        <v>0</v>
      </c>
      <c r="AE35" s="205">
        <v>0</v>
      </c>
      <c r="AF35" s="205">
        <v>0</v>
      </c>
      <c r="AG35" s="205">
        <v>0</v>
      </c>
      <c r="AH35" s="202">
        <f>+'G - 1.1'!D35/'G - 1.1'!$D$63</f>
        <v>2.7931630873940048E-2</v>
      </c>
    </row>
    <row r="36" spans="1:34" ht="15" customHeight="1" x14ac:dyDescent="0.35">
      <c r="B36" s="7">
        <v>26</v>
      </c>
      <c r="C36" s="24" t="s">
        <v>231</v>
      </c>
      <c r="D36" s="202">
        <v>0</v>
      </c>
      <c r="E36" s="202">
        <v>0</v>
      </c>
      <c r="F36" s="202">
        <v>0</v>
      </c>
      <c r="G36" s="202">
        <v>0</v>
      </c>
      <c r="H36" s="202">
        <v>0</v>
      </c>
      <c r="I36" s="202">
        <v>0</v>
      </c>
      <c r="J36" s="202">
        <v>0</v>
      </c>
      <c r="K36" s="202">
        <v>0</v>
      </c>
      <c r="L36" s="202">
        <v>0</v>
      </c>
      <c r="M36" s="208"/>
      <c r="N36" s="208"/>
      <c r="O36" s="208"/>
      <c r="P36" s="208"/>
      <c r="Q36" s="203"/>
      <c r="R36" s="203"/>
      <c r="S36" s="203"/>
      <c r="T36" s="203"/>
      <c r="U36" s="208"/>
      <c r="V36" s="208"/>
      <c r="W36" s="208"/>
      <c r="X36" s="208"/>
      <c r="Y36" s="208"/>
      <c r="Z36" s="208"/>
      <c r="AA36" s="208"/>
      <c r="AB36" s="208"/>
      <c r="AC36" s="202">
        <v>0</v>
      </c>
      <c r="AD36" s="205">
        <v>0</v>
      </c>
      <c r="AE36" s="205">
        <v>0</v>
      </c>
      <c r="AF36" s="205">
        <v>0</v>
      </c>
      <c r="AG36" s="205">
        <v>0</v>
      </c>
      <c r="AH36" s="205">
        <v>0</v>
      </c>
    </row>
    <row r="37" spans="1:34" ht="15" customHeight="1" x14ac:dyDescent="0.35">
      <c r="B37" s="7">
        <v>27</v>
      </c>
      <c r="C37" s="24" t="s">
        <v>232</v>
      </c>
      <c r="D37" s="202">
        <v>0</v>
      </c>
      <c r="E37" s="202">
        <v>0</v>
      </c>
      <c r="F37" s="202">
        <v>0</v>
      </c>
      <c r="G37" s="202">
        <v>0</v>
      </c>
      <c r="H37" s="202">
        <v>0</v>
      </c>
      <c r="I37" s="206">
        <v>0</v>
      </c>
      <c r="J37" s="206">
        <v>0</v>
      </c>
      <c r="K37" s="206">
        <v>0</v>
      </c>
      <c r="L37" s="206">
        <v>0</v>
      </c>
      <c r="M37" s="208"/>
      <c r="N37" s="208"/>
      <c r="O37" s="208"/>
      <c r="P37" s="208"/>
      <c r="Q37" s="208"/>
      <c r="R37" s="208"/>
      <c r="S37" s="208"/>
      <c r="T37" s="208"/>
      <c r="U37" s="208"/>
      <c r="V37" s="208"/>
      <c r="W37" s="208"/>
      <c r="X37" s="208"/>
      <c r="Y37" s="208"/>
      <c r="Z37" s="208"/>
      <c r="AA37" s="208"/>
      <c r="AB37" s="208"/>
      <c r="AC37" s="202">
        <v>0</v>
      </c>
      <c r="AD37" s="205">
        <v>0</v>
      </c>
      <c r="AE37" s="205">
        <v>0</v>
      </c>
      <c r="AF37" s="205">
        <v>0</v>
      </c>
      <c r="AG37" s="205">
        <v>0</v>
      </c>
      <c r="AH37" s="205">
        <v>0</v>
      </c>
    </row>
    <row r="38" spans="1:34" s="136" customFormat="1" ht="15" customHeight="1" x14ac:dyDescent="0.35">
      <c r="A38" s="133"/>
      <c r="B38" s="134">
        <v>28</v>
      </c>
      <c r="C38" s="54" t="s">
        <v>233</v>
      </c>
      <c r="D38" s="200">
        <f>+'G - 1.1'!E38/'G - 1.1'!$D38</f>
        <v>0</v>
      </c>
      <c r="E38" s="200">
        <f>+'G - 1.1'!F38/'G - 1.1'!$D38</f>
        <v>0</v>
      </c>
      <c r="F38" s="200">
        <f>+'G - 1.1'!G38/'G - 1.1'!$D38</f>
        <v>0</v>
      </c>
      <c r="G38" s="200">
        <f>+'G - 1.1'!H38/'G - 1.1'!$D38</f>
        <v>0</v>
      </c>
      <c r="H38" s="200">
        <f>+'G - 1.1'!I38/'G - 1.1'!$D38</f>
        <v>0</v>
      </c>
      <c r="I38" s="200">
        <f>+'G - 1.1'!J38/'G - 1.1'!$D38</f>
        <v>0</v>
      </c>
      <c r="J38" s="200">
        <f>+'G - 1.1'!K38/'G - 1.1'!$D38</f>
        <v>0</v>
      </c>
      <c r="K38" s="200">
        <f>+'G - 1.1'!L38/'G - 1.1'!$D38</f>
        <v>0</v>
      </c>
      <c r="L38" s="200">
        <f>+'G - 1.1'!M38/'G - 1.1'!$D38</f>
        <v>0</v>
      </c>
      <c r="M38" s="210"/>
      <c r="N38" s="210"/>
      <c r="O38" s="210"/>
      <c r="P38" s="210"/>
      <c r="Q38" s="210"/>
      <c r="R38" s="210"/>
      <c r="S38" s="210"/>
      <c r="T38" s="210"/>
      <c r="U38" s="210"/>
      <c r="V38" s="210"/>
      <c r="W38" s="210"/>
      <c r="X38" s="210"/>
      <c r="Y38" s="210"/>
      <c r="Z38" s="210"/>
      <c r="AA38" s="210"/>
      <c r="AB38" s="210"/>
      <c r="AC38" s="200">
        <f>+'G - 1.1'!AD38/'G - 1.1'!$D38</f>
        <v>0</v>
      </c>
      <c r="AD38" s="200">
        <f>+'G - 1.1'!AE38/'G - 1.1'!$D38</f>
        <v>0</v>
      </c>
      <c r="AE38" s="200">
        <f>+'G - 1.1'!AF38/'G - 1.1'!$D38</f>
        <v>0</v>
      </c>
      <c r="AF38" s="200">
        <f>+'G - 1.1'!AG38/'G - 1.1'!$D38</f>
        <v>0</v>
      </c>
      <c r="AG38" s="200">
        <f>+'G - 1.1'!AH38/'G - 1.1'!$D38</f>
        <v>0</v>
      </c>
      <c r="AH38" s="200">
        <f>+'G - 1.1'!D38/'G - 1.1'!$D$63</f>
        <v>2.6748265213951111E-3</v>
      </c>
    </row>
    <row r="39" spans="1:34" ht="15" customHeight="1" x14ac:dyDescent="0.35">
      <c r="B39" s="7">
        <v>29</v>
      </c>
      <c r="C39" s="24" t="s">
        <v>234</v>
      </c>
      <c r="D39" s="202">
        <v>0</v>
      </c>
      <c r="E39" s="202">
        <v>0</v>
      </c>
      <c r="F39" s="202">
        <v>0</v>
      </c>
      <c r="G39" s="202">
        <v>0</v>
      </c>
      <c r="H39" s="202">
        <v>0</v>
      </c>
      <c r="I39" s="205">
        <v>0</v>
      </c>
      <c r="J39" s="205">
        <v>0</v>
      </c>
      <c r="K39" s="205">
        <v>0</v>
      </c>
      <c r="L39" s="205">
        <v>0</v>
      </c>
      <c r="M39" s="203"/>
      <c r="N39" s="203"/>
      <c r="O39" s="203"/>
      <c r="P39" s="203"/>
      <c r="Q39" s="203"/>
      <c r="R39" s="203"/>
      <c r="S39" s="203"/>
      <c r="T39" s="203"/>
      <c r="U39" s="203"/>
      <c r="V39" s="203"/>
      <c r="W39" s="203"/>
      <c r="X39" s="203"/>
      <c r="Y39" s="203"/>
      <c r="Z39" s="203"/>
      <c r="AA39" s="203"/>
      <c r="AB39" s="203"/>
      <c r="AC39" s="202">
        <v>0</v>
      </c>
      <c r="AD39" s="205">
        <v>0</v>
      </c>
      <c r="AE39" s="205">
        <v>0</v>
      </c>
      <c r="AF39" s="205">
        <v>0</v>
      </c>
      <c r="AG39" s="205">
        <v>0</v>
      </c>
      <c r="AH39" s="205">
        <v>0</v>
      </c>
    </row>
    <row r="40" spans="1:34" ht="15" customHeight="1" x14ac:dyDescent="0.35">
      <c r="B40" s="7">
        <v>30</v>
      </c>
      <c r="C40" s="24" t="s">
        <v>235</v>
      </c>
      <c r="D40" s="202">
        <f>+'G - 1.1'!E40/'G - 1.1'!$D40</f>
        <v>0</v>
      </c>
      <c r="E40" s="202">
        <f>+'G - 1.1'!F40/'G - 1.1'!$D40</f>
        <v>0</v>
      </c>
      <c r="F40" s="202">
        <f>+'G - 1.1'!G40/'G - 1.1'!$D40</f>
        <v>0</v>
      </c>
      <c r="G40" s="202">
        <f>+'G - 1.1'!H40/'G - 1.1'!$D40</f>
        <v>0</v>
      </c>
      <c r="H40" s="202">
        <f>+'G - 1.1'!I40/'G - 1.1'!$D40</f>
        <v>0</v>
      </c>
      <c r="I40" s="202">
        <f>+'G - 1.1'!J40/'G - 1.1'!$D40</f>
        <v>0</v>
      </c>
      <c r="J40" s="202">
        <f>+'G - 1.1'!K40/'G - 1.1'!$D40</f>
        <v>0</v>
      </c>
      <c r="K40" s="202">
        <f>+'G - 1.1'!L40/'G - 1.1'!$D40</f>
        <v>0</v>
      </c>
      <c r="L40" s="202">
        <f>+'G - 1.1'!M40/'G - 1.1'!$D40</f>
        <v>0</v>
      </c>
      <c r="M40" s="203"/>
      <c r="N40" s="203"/>
      <c r="O40" s="203"/>
      <c r="P40" s="203"/>
      <c r="Q40" s="203"/>
      <c r="R40" s="203"/>
      <c r="S40" s="203"/>
      <c r="T40" s="203"/>
      <c r="U40" s="203"/>
      <c r="V40" s="203"/>
      <c r="W40" s="203"/>
      <c r="X40" s="203"/>
      <c r="Y40" s="203"/>
      <c r="Z40" s="203"/>
      <c r="AA40" s="203"/>
      <c r="AB40" s="203"/>
      <c r="AC40" s="202">
        <f>+'G - 1.1'!AD40/'G - 1.1'!$D40</f>
        <v>0</v>
      </c>
      <c r="AD40" s="202">
        <f>+'G - 1.1'!AE40/'G - 1.1'!$D40</f>
        <v>0</v>
      </c>
      <c r="AE40" s="202">
        <f>+'G - 1.1'!AF40/'G - 1.1'!$D40</f>
        <v>0</v>
      </c>
      <c r="AF40" s="202">
        <f>+'G - 1.1'!AG40/'G - 1.1'!$D40</f>
        <v>0</v>
      </c>
      <c r="AG40" s="202">
        <f>+'G - 1.1'!AH40/'G - 1.1'!$D40</f>
        <v>0</v>
      </c>
      <c r="AH40" s="202">
        <f>+'G - 1.1'!D40/'G - 1.1'!$D$63</f>
        <v>2.6748265213951111E-3</v>
      </c>
    </row>
    <row r="41" spans="1:34" s="136" customFormat="1" ht="30" customHeight="1" x14ac:dyDescent="0.35">
      <c r="A41" s="133"/>
      <c r="B41" s="134">
        <v>31</v>
      </c>
      <c r="C41" s="54" t="s">
        <v>236</v>
      </c>
      <c r="D41" s="200">
        <v>0</v>
      </c>
      <c r="E41" s="200">
        <v>0</v>
      </c>
      <c r="F41" s="200">
        <v>0</v>
      </c>
      <c r="G41" s="211">
        <v>0</v>
      </c>
      <c r="H41" s="200">
        <v>0</v>
      </c>
      <c r="I41" s="211">
        <v>0</v>
      </c>
      <c r="J41" s="211">
        <v>0</v>
      </c>
      <c r="K41" s="211">
        <v>0</v>
      </c>
      <c r="L41" s="211">
        <v>0</v>
      </c>
      <c r="M41" s="210"/>
      <c r="N41" s="210"/>
      <c r="O41" s="210"/>
      <c r="P41" s="210"/>
      <c r="Q41" s="210"/>
      <c r="R41" s="210"/>
      <c r="S41" s="210"/>
      <c r="T41" s="210"/>
      <c r="U41" s="210"/>
      <c r="V41" s="210"/>
      <c r="W41" s="210"/>
      <c r="X41" s="210"/>
      <c r="Y41" s="210"/>
      <c r="Z41" s="210"/>
      <c r="AA41" s="210"/>
      <c r="AB41" s="210"/>
      <c r="AC41" s="200">
        <v>0</v>
      </c>
      <c r="AD41" s="211">
        <v>0</v>
      </c>
      <c r="AE41" s="211">
        <v>0</v>
      </c>
      <c r="AF41" s="211">
        <v>0</v>
      </c>
      <c r="AG41" s="211">
        <v>0</v>
      </c>
      <c r="AH41" s="211">
        <v>0</v>
      </c>
    </row>
    <row r="42" spans="1:34" ht="15" customHeight="1" x14ac:dyDescent="0.35">
      <c r="B42" s="85">
        <v>32</v>
      </c>
      <c r="C42" s="62" t="s">
        <v>249</v>
      </c>
      <c r="D42" s="212">
        <f>+'G - 1.1'!E58/'G - 1.1'!$D58</f>
        <v>0.16488554765195698</v>
      </c>
      <c r="E42" s="212">
        <f>+'G - 1.1'!F58/'G - 1.1'!$D58</f>
        <v>3.0003708323500656E-3</v>
      </c>
      <c r="F42" s="212">
        <f>+'G - 1.1'!G58/'G - 1.1'!$D58</f>
        <v>0</v>
      </c>
      <c r="G42" s="212">
        <f>+'G - 1.1'!H58/'G - 1.1'!$D58</f>
        <v>4.045443818898965E-4</v>
      </c>
      <c r="H42" s="212">
        <f>+'G - 1.1'!I58/'G - 1.1'!$D58</f>
        <v>1.8204497185045343E-3</v>
      </c>
      <c r="I42" s="212">
        <f>+'G - 1.1'!J58/'G - 1.1'!$D58</f>
        <v>1.2136331456696894E-3</v>
      </c>
      <c r="J42" s="212">
        <f>+'G - 1.1'!K58/'G - 1.1'!$D58</f>
        <v>0</v>
      </c>
      <c r="K42" s="212">
        <f>+'G - 1.1'!L58/'G - 1.1'!$D58</f>
        <v>0</v>
      </c>
      <c r="L42" s="212">
        <f>+'G - 1.1'!M58/'G - 1.1'!$D58</f>
        <v>0</v>
      </c>
      <c r="M42" s="213"/>
      <c r="N42" s="213"/>
      <c r="O42" s="213"/>
      <c r="P42" s="213"/>
      <c r="Q42" s="213"/>
      <c r="R42" s="213"/>
      <c r="S42" s="213"/>
      <c r="T42" s="213"/>
      <c r="U42" s="213"/>
      <c r="V42" s="213"/>
      <c r="W42" s="213"/>
      <c r="X42" s="213"/>
      <c r="Y42" s="213"/>
      <c r="Z42" s="213"/>
      <c r="AA42" s="213"/>
      <c r="AB42" s="213"/>
      <c r="AC42" s="214">
        <f>+'G - 1.1'!AD58/'G - 1.1'!$D58</f>
        <v>0.16609918079762667</v>
      </c>
      <c r="AD42" s="214">
        <f>+'G - 1.1'!AE58/'G - 1.1'!$D58</f>
        <v>3.0003708323500656E-3</v>
      </c>
      <c r="AE42" s="214">
        <f>+'G - 1.1'!AF58/'G - 1.1'!$D58</f>
        <v>0</v>
      </c>
      <c r="AF42" s="214">
        <f>+'G - 1.1'!AG58/'G - 1.1'!$D58</f>
        <v>4.045443818898965E-4</v>
      </c>
      <c r="AG42" s="214">
        <f>+'G - 1.1'!AH58/'G - 1.1'!$D58</f>
        <v>1.8204497185045343E-3</v>
      </c>
      <c r="AH42" s="214">
        <f>+'G - 1.1'!D58/'G - 1.1'!D63</f>
        <v>0.20770518090089837</v>
      </c>
    </row>
    <row r="43" spans="1:34" x14ac:dyDescent="0.35">
      <c r="B43" s="297"/>
      <c r="C43" s="344"/>
      <c r="D43" s="344"/>
      <c r="E43" s="344"/>
      <c r="F43" s="344"/>
      <c r="G43" s="344"/>
      <c r="H43" s="344"/>
      <c r="I43" s="344"/>
      <c r="J43" s="344"/>
      <c r="K43" s="344"/>
      <c r="L43" s="298"/>
    </row>
    <row r="44" spans="1:34" x14ac:dyDescent="0.35">
      <c r="B44" s="297" t="s">
        <v>518</v>
      </c>
      <c r="C44" s="344"/>
      <c r="D44" s="344"/>
      <c r="E44" s="344"/>
      <c r="F44" s="344"/>
      <c r="G44" s="344"/>
      <c r="H44" s="344"/>
      <c r="I44" s="344"/>
      <c r="J44" s="344"/>
      <c r="K44" s="344"/>
      <c r="L44" s="298"/>
    </row>
    <row r="45" spans="1:34" ht="77.150000000000006" customHeight="1" x14ac:dyDescent="0.35">
      <c r="B45" s="451" t="s">
        <v>323</v>
      </c>
      <c r="C45" s="454"/>
      <c r="D45" s="454"/>
      <c r="E45" s="454"/>
      <c r="F45" s="454"/>
      <c r="G45" s="454"/>
      <c r="H45" s="454"/>
      <c r="I45" s="454"/>
      <c r="J45" s="454"/>
      <c r="K45" s="454"/>
      <c r="L45" s="453"/>
    </row>
    <row r="46" spans="1:34" ht="14.5" customHeight="1" x14ac:dyDescent="0.35">
      <c r="B46" s="451" t="s">
        <v>324</v>
      </c>
      <c r="C46" s="452"/>
      <c r="D46" s="452"/>
      <c r="E46" s="452"/>
      <c r="F46" s="452"/>
      <c r="G46" s="452"/>
      <c r="H46" s="452"/>
      <c r="I46" s="452"/>
      <c r="J46" s="452"/>
      <c r="K46" s="452"/>
      <c r="L46" s="453"/>
    </row>
    <row r="47" spans="1:34" ht="15.65" customHeight="1" x14ac:dyDescent="0.35">
      <c r="B47" s="451" t="s">
        <v>325</v>
      </c>
      <c r="C47" s="452"/>
      <c r="D47" s="452"/>
      <c r="E47" s="452"/>
      <c r="F47" s="452"/>
      <c r="G47" s="452"/>
      <c r="H47" s="452"/>
      <c r="I47" s="452"/>
      <c r="J47" s="452"/>
      <c r="K47" s="452"/>
      <c r="L47" s="453"/>
    </row>
    <row r="48" spans="1:34" ht="13.5" customHeight="1" x14ac:dyDescent="0.35">
      <c r="B48" s="443" t="s">
        <v>326</v>
      </c>
      <c r="C48" s="444"/>
      <c r="D48" s="444"/>
      <c r="E48" s="444"/>
      <c r="F48" s="444"/>
      <c r="G48" s="444"/>
      <c r="H48" s="444"/>
      <c r="I48" s="444"/>
      <c r="J48" s="444"/>
      <c r="K48" s="444"/>
      <c r="L48" s="445"/>
    </row>
    <row r="49" spans="2:12" x14ac:dyDescent="0.35">
      <c r="B49" s="65"/>
      <c r="C49" s="65"/>
      <c r="D49" s="65"/>
      <c r="E49" s="65"/>
      <c r="F49" s="68"/>
      <c r="G49" s="65"/>
      <c r="H49" s="65"/>
      <c r="I49" s="68"/>
      <c r="J49" s="68"/>
      <c r="K49" s="68"/>
      <c r="L49" s="65"/>
    </row>
    <row r="50" spans="2:12" x14ac:dyDescent="0.35"/>
    <row r="51" spans="2:12" x14ac:dyDescent="0.35"/>
    <row r="52" spans="2:12" x14ac:dyDescent="0.35"/>
  </sheetData>
  <sheetProtection algorithmName="SHA-512" hashValue="9eFSVzP9Vq5eYnmCwwogoi+OniJMgC2n+bv+HkKJh1tUcZpUe01d1CVemDjtXAtElrmlSIwB/J88jdlC7hklAw==" saltValue="ZH0p8lGke0iPA9l1q4nVow==" spinCount="100000" sheet="1" objects="1" scenarios="1"/>
  <mergeCells count="28">
    <mergeCell ref="B45:L45"/>
    <mergeCell ref="B46:L46"/>
    <mergeCell ref="B47:L47"/>
    <mergeCell ref="B48:L48"/>
    <mergeCell ref="AH7:AH9"/>
    <mergeCell ref="E8:H8"/>
    <mergeCell ref="J8:L8"/>
    <mergeCell ref="N8:P8"/>
    <mergeCell ref="R8:T8"/>
    <mergeCell ref="V8:X8"/>
    <mergeCell ref="Z8:AB8"/>
    <mergeCell ref="AD8:AG8"/>
    <mergeCell ref="I7:L7"/>
    <mergeCell ref="M7:P7"/>
    <mergeCell ref="Q7:T7"/>
    <mergeCell ref="U7:X7"/>
    <mergeCell ref="Y7:AB7"/>
    <mergeCell ref="AC7:AG7"/>
    <mergeCell ref="B4:C9"/>
    <mergeCell ref="D5:AH5"/>
    <mergeCell ref="D6:H6"/>
    <mergeCell ref="I6:L6"/>
    <mergeCell ref="M6:P6"/>
    <mergeCell ref="Q6:T6"/>
    <mergeCell ref="U6:X6"/>
    <mergeCell ref="Y6:AB6"/>
    <mergeCell ref="AC6:AG6"/>
    <mergeCell ref="D7:H7"/>
  </mergeCells>
  <pageMargins left="0.4" right="0.1" top="0.75" bottom="0.75" header="0.3" footer="0.3"/>
  <pageSetup paperSize="8"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BAF8-0BB3-4520-9AAE-32FE7E0E7041}">
  <sheetPr>
    <pageSetUpPr fitToPage="1"/>
  </sheetPr>
  <dimension ref="A1:XDV49"/>
  <sheetViews>
    <sheetView showGridLines="0" zoomScale="85" zoomScaleNormal="85" zoomScaleSheetLayoutView="70"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x14ac:dyDescent="0.35"/>
  <cols>
    <col min="1" max="1" width="3.54296875" style="23" customWidth="1"/>
    <col min="2" max="2" width="11" style="10" customWidth="1"/>
    <col min="3" max="3" width="62.1796875" style="23" customWidth="1"/>
    <col min="4" max="4" width="7.1796875" style="23" bestFit="1" customWidth="1"/>
    <col min="5" max="6" width="8.7265625" style="23" customWidth="1"/>
    <col min="7" max="7" width="10.6328125" style="23" customWidth="1"/>
    <col min="8" max="28" width="8.7265625" style="23" customWidth="1"/>
    <col min="29" max="29" width="7.1796875" style="23" bestFit="1" customWidth="1"/>
    <col min="30" max="31" width="8.7265625" style="23" customWidth="1"/>
    <col min="32" max="32" width="11.54296875" style="23" customWidth="1"/>
    <col min="33" max="33" width="8.7265625" style="23" customWidth="1"/>
    <col min="34" max="34" width="11.453125" style="23" customWidth="1"/>
    <col min="35" max="35" width="8.54296875" customWidth="1"/>
    <col min="36" max="66" width="8.54296875" hidden="1" customWidth="1"/>
    <col min="67" max="16347" width="8.54296875" hidden="1"/>
    <col min="16348" max="16348" width="3.7265625" hidden="1" customWidth="1"/>
    <col min="16349" max="16349" width="11.453125" hidden="1" customWidth="1"/>
    <col min="16350" max="16350" width="6.08984375" hidden="1" customWidth="1"/>
    <col min="16351" max="16384" width="1.1796875" hidden="1" customWidth="1"/>
  </cols>
  <sheetData>
    <row r="1" spans="1:34" ht="15" customHeight="1" x14ac:dyDescent="0.35"/>
    <row r="2" spans="1:34" ht="16.5" customHeight="1" x14ac:dyDescent="0.35">
      <c r="B2" s="101" t="s">
        <v>327</v>
      </c>
      <c r="C2" s="69"/>
    </row>
    <row r="3" spans="1:34" ht="15" customHeight="1" x14ac:dyDescent="0.35"/>
    <row r="4" spans="1:34" s="10" customFormat="1" ht="15" customHeight="1" x14ac:dyDescent="0.35">
      <c r="B4" s="486" t="s">
        <v>310</v>
      </c>
      <c r="C4" s="434"/>
      <c r="D4" s="86" t="s">
        <v>161</v>
      </c>
      <c r="E4" s="86" t="s">
        <v>162</v>
      </c>
      <c r="F4" s="86" t="s">
        <v>163</v>
      </c>
      <c r="G4" s="86" t="s">
        <v>164</v>
      </c>
      <c r="H4" s="86" t="s">
        <v>165</v>
      </c>
      <c r="I4" s="86" t="s">
        <v>166</v>
      </c>
      <c r="J4" s="86" t="s">
        <v>167</v>
      </c>
      <c r="K4" s="86" t="s">
        <v>168</v>
      </c>
      <c r="L4" s="86" t="s">
        <v>169</v>
      </c>
      <c r="M4" s="86" t="s">
        <v>170</v>
      </c>
      <c r="N4" s="86" t="s">
        <v>171</v>
      </c>
      <c r="O4" s="86" t="s">
        <v>172</v>
      </c>
      <c r="P4" s="86" t="s">
        <v>173</v>
      </c>
      <c r="Q4" s="86" t="s">
        <v>174</v>
      </c>
      <c r="R4" s="86" t="s">
        <v>175</v>
      </c>
      <c r="S4" s="86" t="s">
        <v>176</v>
      </c>
      <c r="T4" s="86" t="s">
        <v>177</v>
      </c>
      <c r="U4" s="86" t="s">
        <v>178</v>
      </c>
      <c r="V4" s="86" t="s">
        <v>179</v>
      </c>
      <c r="W4" s="86" t="s">
        <v>180</v>
      </c>
      <c r="X4" s="86" t="s">
        <v>181</v>
      </c>
      <c r="Y4" s="86" t="s">
        <v>182</v>
      </c>
      <c r="Z4" s="86" t="s">
        <v>183</v>
      </c>
      <c r="AA4" s="86" t="s">
        <v>184</v>
      </c>
      <c r="AB4" s="86" t="s">
        <v>186</v>
      </c>
      <c r="AC4" s="86" t="s">
        <v>268</v>
      </c>
      <c r="AD4" s="86" t="s">
        <v>187</v>
      </c>
      <c r="AE4" s="86" t="s">
        <v>188</v>
      </c>
      <c r="AF4" s="86" t="s">
        <v>189</v>
      </c>
      <c r="AG4" s="86" t="s">
        <v>190</v>
      </c>
      <c r="AH4" s="87" t="s">
        <v>191</v>
      </c>
    </row>
    <row r="5" spans="1:34" ht="18.5" customHeight="1" x14ac:dyDescent="0.35">
      <c r="B5" s="486"/>
      <c r="C5" s="434"/>
      <c r="D5" s="481" t="s">
        <v>328</v>
      </c>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396"/>
    </row>
    <row r="6" spans="1:34" ht="24" customHeight="1" x14ac:dyDescent="0.35">
      <c r="B6" s="486"/>
      <c r="C6" s="434"/>
      <c r="D6" s="481" t="s">
        <v>194</v>
      </c>
      <c r="E6" s="482"/>
      <c r="F6" s="482"/>
      <c r="G6" s="482"/>
      <c r="H6" s="396"/>
      <c r="I6" s="481" t="s">
        <v>195</v>
      </c>
      <c r="J6" s="482"/>
      <c r="K6" s="482"/>
      <c r="L6" s="396"/>
      <c r="M6" s="481" t="s">
        <v>196</v>
      </c>
      <c r="N6" s="482"/>
      <c r="O6" s="482"/>
      <c r="P6" s="396"/>
      <c r="Q6" s="481" t="s">
        <v>197</v>
      </c>
      <c r="R6" s="482"/>
      <c r="S6" s="482"/>
      <c r="T6" s="396"/>
      <c r="U6" s="481" t="s">
        <v>198</v>
      </c>
      <c r="V6" s="482"/>
      <c r="W6" s="482"/>
      <c r="X6" s="396"/>
      <c r="Y6" s="481" t="s">
        <v>199</v>
      </c>
      <c r="Z6" s="482"/>
      <c r="AA6" s="482"/>
      <c r="AB6" s="396"/>
      <c r="AC6" s="481" t="s">
        <v>311</v>
      </c>
      <c r="AD6" s="482"/>
      <c r="AE6" s="482"/>
      <c r="AF6" s="482"/>
      <c r="AG6" s="396"/>
      <c r="AH6" s="80"/>
    </row>
    <row r="7" spans="1:34" ht="45" customHeight="1" x14ac:dyDescent="0.35">
      <c r="B7" s="486"/>
      <c r="C7" s="434"/>
      <c r="D7" s="478" t="s">
        <v>312</v>
      </c>
      <c r="E7" s="479"/>
      <c r="F7" s="479"/>
      <c r="G7" s="479"/>
      <c r="H7" s="480"/>
      <c r="I7" s="478" t="s">
        <v>312</v>
      </c>
      <c r="J7" s="479"/>
      <c r="K7" s="479"/>
      <c r="L7" s="480"/>
      <c r="M7" s="478" t="s">
        <v>313</v>
      </c>
      <c r="N7" s="479"/>
      <c r="O7" s="479"/>
      <c r="P7" s="480"/>
      <c r="Q7" s="478" t="s">
        <v>313</v>
      </c>
      <c r="R7" s="479"/>
      <c r="S7" s="479"/>
      <c r="T7" s="480"/>
      <c r="U7" s="478" t="s">
        <v>313</v>
      </c>
      <c r="V7" s="479"/>
      <c r="W7" s="479"/>
      <c r="X7" s="480"/>
      <c r="Y7" s="478" t="s">
        <v>313</v>
      </c>
      <c r="Z7" s="479"/>
      <c r="AA7" s="479"/>
      <c r="AB7" s="480"/>
      <c r="AC7" s="478" t="s">
        <v>312</v>
      </c>
      <c r="AD7" s="479"/>
      <c r="AE7" s="479"/>
      <c r="AF7" s="479"/>
      <c r="AG7" s="480"/>
      <c r="AH7" s="483" t="s">
        <v>314</v>
      </c>
    </row>
    <row r="8" spans="1:34" ht="60" customHeight="1" x14ac:dyDescent="0.35">
      <c r="B8" s="486"/>
      <c r="C8" s="434"/>
      <c r="D8" s="81"/>
      <c r="E8" s="478" t="s">
        <v>315</v>
      </c>
      <c r="F8" s="479"/>
      <c r="G8" s="479"/>
      <c r="H8" s="480"/>
      <c r="I8" s="81"/>
      <c r="J8" s="478" t="s">
        <v>315</v>
      </c>
      <c r="K8" s="479"/>
      <c r="L8" s="480"/>
      <c r="M8" s="81"/>
      <c r="N8" s="478" t="s">
        <v>316</v>
      </c>
      <c r="O8" s="479"/>
      <c r="P8" s="480"/>
      <c r="Q8" s="81"/>
      <c r="R8" s="478" t="s">
        <v>316</v>
      </c>
      <c r="S8" s="479"/>
      <c r="T8" s="480"/>
      <c r="U8" s="81"/>
      <c r="V8" s="478" t="s">
        <v>316</v>
      </c>
      <c r="W8" s="479"/>
      <c r="X8" s="480"/>
      <c r="Y8" s="81"/>
      <c r="Z8" s="478" t="s">
        <v>316</v>
      </c>
      <c r="AA8" s="479"/>
      <c r="AB8" s="480"/>
      <c r="AC8" s="81"/>
      <c r="AD8" s="478" t="s">
        <v>315</v>
      </c>
      <c r="AE8" s="479"/>
      <c r="AF8" s="479"/>
      <c r="AG8" s="480"/>
      <c r="AH8" s="484"/>
    </row>
    <row r="9" spans="1:34" ht="45" customHeight="1" x14ac:dyDescent="0.35">
      <c r="B9" s="487"/>
      <c r="C9" s="436"/>
      <c r="D9" s="82"/>
      <c r="E9" s="82"/>
      <c r="F9" s="83" t="s">
        <v>210</v>
      </c>
      <c r="G9" s="84" t="s">
        <v>212</v>
      </c>
      <c r="H9" s="84" t="s">
        <v>211</v>
      </c>
      <c r="I9" s="82"/>
      <c r="J9" s="82"/>
      <c r="K9" s="83" t="s">
        <v>210</v>
      </c>
      <c r="L9" s="84" t="s">
        <v>211</v>
      </c>
      <c r="M9" s="82"/>
      <c r="N9" s="82"/>
      <c r="O9" s="83" t="s">
        <v>210</v>
      </c>
      <c r="P9" s="84" t="s">
        <v>211</v>
      </c>
      <c r="Q9" s="82"/>
      <c r="R9" s="82"/>
      <c r="S9" s="83" t="s">
        <v>210</v>
      </c>
      <c r="T9" s="84" t="s">
        <v>211</v>
      </c>
      <c r="U9" s="82"/>
      <c r="V9" s="82"/>
      <c r="W9" s="83" t="s">
        <v>210</v>
      </c>
      <c r="X9" s="84" t="s">
        <v>211</v>
      </c>
      <c r="Y9" s="82"/>
      <c r="Z9" s="82"/>
      <c r="AA9" s="83" t="s">
        <v>210</v>
      </c>
      <c r="AB9" s="84" t="s">
        <v>211</v>
      </c>
      <c r="AC9" s="82"/>
      <c r="AD9" s="82"/>
      <c r="AE9" s="83" t="s">
        <v>210</v>
      </c>
      <c r="AF9" s="84" t="s">
        <v>212</v>
      </c>
      <c r="AG9" s="84" t="s">
        <v>211</v>
      </c>
      <c r="AH9" s="485"/>
    </row>
    <row r="10" spans="1:34" ht="22.4" customHeight="1" x14ac:dyDescent="0.35">
      <c r="B10" s="7"/>
      <c r="C10" s="51" t="s">
        <v>213</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s="136" customFormat="1" ht="30" customHeight="1" x14ac:dyDescent="0.35">
      <c r="A11" s="133"/>
      <c r="B11" s="134">
        <v>1</v>
      </c>
      <c r="C11" s="135" t="s">
        <v>214</v>
      </c>
      <c r="D11" s="215">
        <f>+'G - 1.2'!E11/'G - 1.2'!$D11</f>
        <v>0.5010559075247305</v>
      </c>
      <c r="E11" s="215">
        <f>+'G - 1.2'!F11/'G - 1.2'!$D11</f>
        <v>1.6672224074691565E-2</v>
      </c>
      <c r="F11" s="215">
        <f>+'G - 1.2'!G11/'G - 1.2'!$D11</f>
        <v>0</v>
      </c>
      <c r="G11" s="215">
        <f>+'G - 1.2'!H11/'G - 1.2'!$D11</f>
        <v>2.222963209958875E-3</v>
      </c>
      <c r="H11" s="215">
        <f>+'G - 1.2'!I11/'G - 1.2'!$D11</f>
        <v>8.5584083583416688E-3</v>
      </c>
      <c r="I11" s="215">
        <f>+'G - 1.2'!J11/'G - 1.2'!$D11</f>
        <v>0</v>
      </c>
      <c r="J11" s="215">
        <f>+'G - 1.2'!K11/'G - 1.2'!$D11</f>
        <v>0</v>
      </c>
      <c r="K11" s="215">
        <f>+'G - 1.2'!L11/'G - 1.2'!$D11</f>
        <v>0</v>
      </c>
      <c r="L11" s="215">
        <f>+'G - 1.2'!M11/'G - 1.2'!$D11</f>
        <v>0</v>
      </c>
      <c r="M11" s="216"/>
      <c r="N11" s="216"/>
      <c r="O11" s="216"/>
      <c r="P11" s="216"/>
      <c r="Q11" s="216"/>
      <c r="R11" s="216"/>
      <c r="S11" s="216"/>
      <c r="T11" s="216"/>
      <c r="U11" s="216"/>
      <c r="V11" s="216"/>
      <c r="W11" s="216"/>
      <c r="X11" s="216"/>
      <c r="Y11" s="216"/>
      <c r="Z11" s="216"/>
      <c r="AA11" s="216"/>
      <c r="AB11" s="216"/>
      <c r="AC11" s="215">
        <f>+D11+I11</f>
        <v>0.5010559075247305</v>
      </c>
      <c r="AD11" s="215">
        <f>+E11+J11</f>
        <v>1.6672224074691565E-2</v>
      </c>
      <c r="AE11" s="215">
        <f>+F11+K11</f>
        <v>0</v>
      </c>
      <c r="AF11" s="215">
        <f>+G11</f>
        <v>2.222963209958875E-3</v>
      </c>
      <c r="AG11" s="215">
        <f>+H11+L11</f>
        <v>8.5584083583416688E-3</v>
      </c>
      <c r="AH11" s="215">
        <f>+'G - 1.2'!D11/'G - 1.2'!$D$63</f>
        <v>6.299846652615658E-2</v>
      </c>
    </row>
    <row r="12" spans="1:34" s="136" customFormat="1" ht="15" customHeight="1" x14ac:dyDescent="0.35">
      <c r="A12" s="133"/>
      <c r="B12" s="134">
        <v>2</v>
      </c>
      <c r="C12" s="54" t="s">
        <v>317</v>
      </c>
      <c r="D12" s="215">
        <f>+'G - 1.2'!E12/'G - 1.2'!$D12</f>
        <v>3.9727245775274235E-2</v>
      </c>
      <c r="E12" s="215">
        <f>+'G - 1.2'!F12/'G - 1.2'!$D12</f>
        <v>1.1858879335902757E-3</v>
      </c>
      <c r="F12" s="215">
        <f>+'G - 1.2'!G12/'G - 1.2'!$D12</f>
        <v>0</v>
      </c>
      <c r="G12" s="215">
        <f>+'G - 1.2'!H12/'G - 1.2'!$D12</f>
        <v>0</v>
      </c>
      <c r="H12" s="215">
        <f>+'G - 1.2'!I12/'G - 1.2'!$D12</f>
        <v>0</v>
      </c>
      <c r="I12" s="215">
        <f>+'G - 1.2'!J12/'G - 1.2'!$D12</f>
        <v>0</v>
      </c>
      <c r="J12" s="215">
        <f>+'G - 1.2'!K12/'G - 1.2'!$D12</f>
        <v>0</v>
      </c>
      <c r="K12" s="215">
        <f>+'G - 1.2'!L12/'G - 1.2'!$D12</f>
        <v>0</v>
      </c>
      <c r="L12" s="215">
        <f>+'G - 1.2'!M12/'G - 1.2'!$D12</f>
        <v>0</v>
      </c>
      <c r="M12" s="217"/>
      <c r="N12" s="217"/>
      <c r="O12" s="217"/>
      <c r="P12" s="217"/>
      <c r="Q12" s="217"/>
      <c r="R12" s="217"/>
      <c r="S12" s="217"/>
      <c r="T12" s="217"/>
      <c r="U12" s="217"/>
      <c r="V12" s="217"/>
      <c r="W12" s="217"/>
      <c r="X12" s="217"/>
      <c r="Y12" s="217"/>
      <c r="Z12" s="217"/>
      <c r="AA12" s="217"/>
      <c r="AB12" s="217"/>
      <c r="AC12" s="215">
        <f t="shared" ref="AC12:AC15" si="0">+D12+I12</f>
        <v>3.9727245775274235E-2</v>
      </c>
      <c r="AD12" s="215">
        <f t="shared" ref="AD12:AD15" si="1">+E12+J12</f>
        <v>1.1858879335902757E-3</v>
      </c>
      <c r="AE12" s="215">
        <f t="shared" ref="AE12:AE15" si="2">+F12+K12</f>
        <v>0</v>
      </c>
      <c r="AF12" s="215">
        <f t="shared" ref="AF12:AF15" si="3">+G12</f>
        <v>0</v>
      </c>
      <c r="AG12" s="215">
        <f t="shared" ref="AG12:AG15" si="4">+H12+L12</f>
        <v>0</v>
      </c>
      <c r="AH12" s="215">
        <f>+'G - 1.2'!D12/'G - 1.2'!$D$63</f>
        <v>2.3618298054098718E-2</v>
      </c>
    </row>
    <row r="13" spans="1:34" s="136" customFormat="1" ht="15" customHeight="1" x14ac:dyDescent="0.35">
      <c r="A13" s="133"/>
      <c r="B13" s="134">
        <v>3</v>
      </c>
      <c r="C13" s="135" t="s">
        <v>318</v>
      </c>
      <c r="D13" s="215">
        <f>+'G - 1.2'!E13/'G - 1.2'!$D13</f>
        <v>3.3045977011494254E-2</v>
      </c>
      <c r="E13" s="215">
        <f>+'G - 1.2'!F13/'G - 1.2'!$D13</f>
        <v>0</v>
      </c>
      <c r="F13" s="215">
        <f>+'G - 1.2'!G13/'G - 1.2'!$D13</f>
        <v>0</v>
      </c>
      <c r="G13" s="215">
        <f>+'G - 1.2'!H13/'G - 1.2'!$D13</f>
        <v>0</v>
      </c>
      <c r="H13" s="215">
        <f>+'G - 1.2'!I13/'G - 1.2'!$D13</f>
        <v>0</v>
      </c>
      <c r="I13" s="215">
        <f>+'G - 1.2'!J13/'G - 1.2'!$D13</f>
        <v>0</v>
      </c>
      <c r="J13" s="215">
        <f>+'G - 1.2'!K13/'G - 1.2'!$D13</f>
        <v>0</v>
      </c>
      <c r="K13" s="215">
        <f>+'G - 1.2'!L13/'G - 1.2'!$D13</f>
        <v>0</v>
      </c>
      <c r="L13" s="215">
        <f>+'G - 1.2'!M13/'G - 1.2'!$D13</f>
        <v>0</v>
      </c>
      <c r="M13" s="216"/>
      <c r="N13" s="216"/>
      <c r="O13" s="216"/>
      <c r="P13" s="216"/>
      <c r="Q13" s="216"/>
      <c r="R13" s="216"/>
      <c r="S13" s="216"/>
      <c r="T13" s="216"/>
      <c r="U13" s="216"/>
      <c r="V13" s="216"/>
      <c r="W13" s="216"/>
      <c r="X13" s="216"/>
      <c r="Y13" s="216"/>
      <c r="Z13" s="216"/>
      <c r="AA13" s="216"/>
      <c r="AB13" s="216"/>
      <c r="AC13" s="215">
        <f t="shared" si="0"/>
        <v>3.3045977011494254E-2</v>
      </c>
      <c r="AD13" s="215">
        <f t="shared" si="1"/>
        <v>0</v>
      </c>
      <c r="AE13" s="215">
        <f t="shared" si="2"/>
        <v>0</v>
      </c>
      <c r="AF13" s="215">
        <f t="shared" si="3"/>
        <v>0</v>
      </c>
      <c r="AG13" s="215">
        <f t="shared" si="4"/>
        <v>0</v>
      </c>
      <c r="AH13" s="215">
        <f>+'G - 1.2'!D13/'G - 1.2'!$D$63</f>
        <v>1.4620517739981654E-2</v>
      </c>
    </row>
    <row r="14" spans="1:34" ht="15" customHeight="1" x14ac:dyDescent="0.35">
      <c r="B14" s="7">
        <v>4</v>
      </c>
      <c r="C14" s="24" t="s">
        <v>319</v>
      </c>
      <c r="D14" s="218">
        <f>+'G - 1.2'!E14/'G - 1.2'!$D14</f>
        <v>3.3045977011494254E-2</v>
      </c>
      <c r="E14" s="218">
        <f>+'G - 1.2'!F14/'G - 1.2'!$D14</f>
        <v>0</v>
      </c>
      <c r="F14" s="218">
        <f>+'G - 1.2'!G14/'G - 1.2'!$D14</f>
        <v>0</v>
      </c>
      <c r="G14" s="218">
        <f>+'G - 1.2'!H14/'G - 1.2'!$D14</f>
        <v>0</v>
      </c>
      <c r="H14" s="218">
        <f>+'G - 1.2'!I14/'G - 1.2'!$D14</f>
        <v>0</v>
      </c>
      <c r="I14" s="218">
        <f>+'G - 1.2'!J14/'G - 1.2'!$D14</f>
        <v>0</v>
      </c>
      <c r="J14" s="218">
        <f>+'G - 1.2'!K14/'G - 1.2'!$D14</f>
        <v>0</v>
      </c>
      <c r="K14" s="218">
        <f>+'G - 1.2'!L14/'G - 1.2'!$D14</f>
        <v>0</v>
      </c>
      <c r="L14" s="218">
        <f>+'G - 1.2'!M14/'G - 1.2'!$D14</f>
        <v>0</v>
      </c>
      <c r="M14" s="219"/>
      <c r="N14" s="219"/>
      <c r="O14" s="219"/>
      <c r="P14" s="219"/>
      <c r="Q14" s="219"/>
      <c r="R14" s="219"/>
      <c r="S14" s="219"/>
      <c r="T14" s="219"/>
      <c r="U14" s="219"/>
      <c r="V14" s="219"/>
      <c r="W14" s="219"/>
      <c r="X14" s="219"/>
      <c r="Y14" s="219"/>
      <c r="Z14" s="219"/>
      <c r="AA14" s="219"/>
      <c r="AB14" s="219"/>
      <c r="AC14" s="218">
        <f t="shared" si="0"/>
        <v>3.3045977011494254E-2</v>
      </c>
      <c r="AD14" s="218">
        <f t="shared" si="1"/>
        <v>0</v>
      </c>
      <c r="AE14" s="218">
        <f t="shared" si="2"/>
        <v>0</v>
      </c>
      <c r="AF14" s="218">
        <f t="shared" si="3"/>
        <v>0</v>
      </c>
      <c r="AG14" s="218">
        <f t="shared" si="4"/>
        <v>0</v>
      </c>
      <c r="AH14" s="218">
        <f>+'G - 1.2'!D14/'G - 1.2'!$D$63</f>
        <v>1.4620517739981654E-2</v>
      </c>
    </row>
    <row r="15" spans="1:34" s="56" customFormat="1" ht="15" customHeight="1" x14ac:dyDescent="0.35">
      <c r="A15" s="23"/>
      <c r="B15" s="7">
        <v>5</v>
      </c>
      <c r="C15" s="55" t="s">
        <v>218</v>
      </c>
      <c r="D15" s="218">
        <v>0</v>
      </c>
      <c r="E15" s="218">
        <v>0</v>
      </c>
      <c r="F15" s="218">
        <v>0</v>
      </c>
      <c r="G15" s="218">
        <v>0</v>
      </c>
      <c r="H15" s="218">
        <v>0</v>
      </c>
      <c r="I15" s="218">
        <v>0</v>
      </c>
      <c r="J15" s="218">
        <v>0</v>
      </c>
      <c r="K15" s="218">
        <v>0</v>
      </c>
      <c r="L15" s="218">
        <v>0</v>
      </c>
      <c r="M15" s="219"/>
      <c r="N15" s="219"/>
      <c r="O15" s="219"/>
      <c r="P15" s="219"/>
      <c r="Q15" s="219"/>
      <c r="R15" s="219"/>
      <c r="S15" s="219"/>
      <c r="T15" s="219"/>
      <c r="U15" s="219"/>
      <c r="V15" s="219"/>
      <c r="W15" s="219"/>
      <c r="X15" s="219"/>
      <c r="Y15" s="219"/>
      <c r="Z15" s="219"/>
      <c r="AA15" s="219"/>
      <c r="AB15" s="219"/>
      <c r="AC15" s="218">
        <f t="shared" si="0"/>
        <v>0</v>
      </c>
      <c r="AD15" s="218">
        <f t="shared" si="1"/>
        <v>0</v>
      </c>
      <c r="AE15" s="218">
        <f t="shared" si="2"/>
        <v>0</v>
      </c>
      <c r="AF15" s="218">
        <f t="shared" si="3"/>
        <v>0</v>
      </c>
      <c r="AG15" s="218">
        <f t="shared" si="4"/>
        <v>0</v>
      </c>
      <c r="AH15" s="218">
        <f>+'G - 1.2'!D15/'G - 1.2'!$D$63</f>
        <v>0</v>
      </c>
    </row>
    <row r="16" spans="1:34" ht="15" customHeight="1" x14ac:dyDescent="0.35">
      <c r="B16" s="7">
        <v>6</v>
      </c>
      <c r="C16" s="24" t="s">
        <v>219</v>
      </c>
      <c r="D16" s="218">
        <v>0</v>
      </c>
      <c r="E16" s="218">
        <v>0</v>
      </c>
      <c r="F16" s="220"/>
      <c r="G16" s="218">
        <v>0</v>
      </c>
      <c r="H16" s="218">
        <v>0</v>
      </c>
      <c r="I16" s="218">
        <v>0</v>
      </c>
      <c r="J16" s="218">
        <v>0</v>
      </c>
      <c r="K16" s="220"/>
      <c r="L16" s="218">
        <v>0</v>
      </c>
      <c r="M16" s="221"/>
      <c r="N16" s="222"/>
      <c r="O16" s="223"/>
      <c r="P16" s="222"/>
      <c r="Q16" s="221"/>
      <c r="R16" s="222"/>
      <c r="S16" s="223"/>
      <c r="T16" s="222"/>
      <c r="U16" s="221"/>
      <c r="V16" s="222"/>
      <c r="W16" s="223"/>
      <c r="X16" s="222"/>
      <c r="Y16" s="221"/>
      <c r="Z16" s="222"/>
      <c r="AA16" s="223"/>
      <c r="AB16" s="222"/>
      <c r="AC16" s="218">
        <f t="shared" ref="AC16:AD16" si="5">+D16+I16</f>
        <v>0</v>
      </c>
      <c r="AD16" s="218">
        <f t="shared" si="5"/>
        <v>0</v>
      </c>
      <c r="AE16" s="220"/>
      <c r="AF16" s="218">
        <f t="shared" ref="AF16:AF37" si="6">+G16</f>
        <v>0</v>
      </c>
      <c r="AG16" s="218">
        <f t="shared" ref="AG16:AG37" si="7">+H16+L16</f>
        <v>0</v>
      </c>
      <c r="AH16" s="218">
        <f>+'G - 1.2'!D16/'G - 1.2'!$D$63</f>
        <v>0</v>
      </c>
    </row>
    <row r="17" spans="1:34" s="136" customFormat="1" ht="15" customHeight="1" x14ac:dyDescent="0.35">
      <c r="A17" s="133"/>
      <c r="B17" s="134">
        <v>7</v>
      </c>
      <c r="C17" s="135" t="s">
        <v>320</v>
      </c>
      <c r="D17" s="215">
        <f>+'G - 1.2'!E17/'G - 1.2'!$D17</f>
        <v>5.0583657587548639E-2</v>
      </c>
      <c r="E17" s="215">
        <f>+'G - 1.2'!F17/'G - 1.2'!$D17</f>
        <v>3.1128404669260703E-3</v>
      </c>
      <c r="F17" s="215">
        <f>+'G - 1.2'!G17/'G - 1.2'!$D17</f>
        <v>0</v>
      </c>
      <c r="G17" s="215">
        <f>+'G - 1.2'!H17/'G - 1.2'!$D17</f>
        <v>0</v>
      </c>
      <c r="H17" s="215">
        <f>+'G - 1.2'!I17/'G - 1.2'!$D17</f>
        <v>0</v>
      </c>
      <c r="I17" s="215">
        <f>+'G - 1.2'!J17/'G - 1.2'!$D17</f>
        <v>0</v>
      </c>
      <c r="J17" s="215">
        <f>+'G - 1.2'!K17/'G - 1.2'!$D17</f>
        <v>0</v>
      </c>
      <c r="K17" s="215">
        <f>+'G - 1.2'!L17/'G - 1.2'!$D17</f>
        <v>0</v>
      </c>
      <c r="L17" s="215">
        <f>+'G - 1.2'!M17/'G - 1.2'!$D17</f>
        <v>0</v>
      </c>
      <c r="M17" s="216"/>
      <c r="N17" s="216"/>
      <c r="O17" s="216"/>
      <c r="P17" s="216"/>
      <c r="Q17" s="216"/>
      <c r="R17" s="216"/>
      <c r="S17" s="216"/>
      <c r="T17" s="216"/>
      <c r="U17" s="216"/>
      <c r="V17" s="216"/>
      <c r="W17" s="216"/>
      <c r="X17" s="216"/>
      <c r="Y17" s="216"/>
      <c r="Z17" s="216"/>
      <c r="AA17" s="216"/>
      <c r="AB17" s="216"/>
      <c r="AC17" s="215">
        <f>+D17+I17</f>
        <v>5.0583657587548639E-2</v>
      </c>
      <c r="AD17" s="215">
        <f>+E17+J17</f>
        <v>3.1128404669260703E-3</v>
      </c>
      <c r="AE17" s="215">
        <f>+F17+K17</f>
        <v>0</v>
      </c>
      <c r="AF17" s="215">
        <f>+G17</f>
        <v>0</v>
      </c>
      <c r="AG17" s="215">
        <f>+H17+L17</f>
        <v>0</v>
      </c>
      <c r="AH17" s="215">
        <f>+'G - 1.2'!D17/'G - 1.2'!$D$63</f>
        <v>8.9977803141170626E-3</v>
      </c>
    </row>
    <row r="18" spans="1:34" ht="15" customHeight="1" x14ac:dyDescent="0.35">
      <c r="B18" s="7">
        <v>8</v>
      </c>
      <c r="C18" s="24" t="s">
        <v>222</v>
      </c>
      <c r="D18" s="218">
        <f>+'G - 1.2'!E18/'G - 1.2'!$D18</f>
        <v>2.4937655860349127E-3</v>
      </c>
      <c r="E18" s="218">
        <f>+'G - 1.2'!F18/'G - 1.2'!$D18</f>
        <v>0</v>
      </c>
      <c r="F18" s="218">
        <f>+'G - 1.2'!G18/'G - 1.2'!$D18</f>
        <v>0</v>
      </c>
      <c r="G18" s="218">
        <f>+'G - 1.2'!H18/'G - 1.2'!$D18</f>
        <v>0</v>
      </c>
      <c r="H18" s="218">
        <f>+'G - 1.2'!I18/'G - 1.2'!$D18</f>
        <v>0</v>
      </c>
      <c r="I18" s="218">
        <f>+'G - 1.2'!J18/'G - 1.2'!$D18</f>
        <v>0</v>
      </c>
      <c r="J18" s="218">
        <f>+'G - 1.2'!K18/'G - 1.2'!$D18</f>
        <v>0</v>
      </c>
      <c r="K18" s="218">
        <f>+'G - 1.2'!L18/'G - 1.2'!$D18</f>
        <v>0</v>
      </c>
      <c r="L18" s="218">
        <f>+'G - 1.2'!M18/'G - 1.2'!$D18</f>
        <v>0</v>
      </c>
      <c r="M18" s="219"/>
      <c r="N18" s="219"/>
      <c r="O18" s="219"/>
      <c r="P18" s="219"/>
      <c r="Q18" s="219"/>
      <c r="R18" s="219"/>
      <c r="S18" s="219"/>
      <c r="T18" s="219"/>
      <c r="U18" s="219"/>
      <c r="V18" s="219"/>
      <c r="W18" s="219"/>
      <c r="X18" s="219"/>
      <c r="Y18" s="219"/>
      <c r="Z18" s="219"/>
      <c r="AA18" s="219"/>
      <c r="AB18" s="219"/>
      <c r="AC18" s="218">
        <f t="shared" ref="AC18:AC19" si="8">+D18+I18</f>
        <v>2.4937655860349127E-3</v>
      </c>
      <c r="AD18" s="218">
        <f t="shared" ref="AD18:AD19" si="9">+E18+J18</f>
        <v>0</v>
      </c>
      <c r="AE18" s="218">
        <f t="shared" ref="AE18:AE19" si="10">+F18+K18</f>
        <v>0</v>
      </c>
      <c r="AF18" s="218">
        <f t="shared" ref="AF18:AF21" si="11">+G18</f>
        <v>0</v>
      </c>
      <c r="AG18" s="218">
        <f t="shared" ref="AG18:AG19" si="12">+H18+L18</f>
        <v>0</v>
      </c>
      <c r="AH18" s="218">
        <f>+'G - 1.2'!D18/'G - 1.2'!$D$63</f>
        <v>2.8078676310980093E-3</v>
      </c>
    </row>
    <row r="19" spans="1:34" ht="15" customHeight="1" x14ac:dyDescent="0.35">
      <c r="A19" s="195"/>
      <c r="B19" s="7">
        <v>9</v>
      </c>
      <c r="C19" s="24" t="s">
        <v>321</v>
      </c>
      <c r="D19" s="218">
        <f>+'G - 1.2'!E19/'G - 1.2'!$D19</f>
        <v>2.4937655860349127E-3</v>
      </c>
      <c r="E19" s="218">
        <f>+'G - 1.2'!F19/'G - 1.2'!$D19</f>
        <v>0</v>
      </c>
      <c r="F19" s="218">
        <f>+'G - 1.2'!G19/'G - 1.2'!$D19</f>
        <v>0</v>
      </c>
      <c r="G19" s="218">
        <f>+'G - 1.2'!H19/'G - 1.2'!$D19</f>
        <v>0</v>
      </c>
      <c r="H19" s="218">
        <f>+'G - 1.2'!I19/'G - 1.2'!$D19</f>
        <v>0</v>
      </c>
      <c r="I19" s="218">
        <f>+'G - 1.2'!J19/'G - 1.2'!$D19</f>
        <v>0</v>
      </c>
      <c r="J19" s="218">
        <f>+'G - 1.2'!K19/'G - 1.2'!$D19</f>
        <v>0</v>
      </c>
      <c r="K19" s="218">
        <f>+'G - 1.2'!L19/'G - 1.2'!$D19</f>
        <v>0</v>
      </c>
      <c r="L19" s="218">
        <f>+'G - 1.2'!M19/'G - 1.2'!$D19</f>
        <v>0</v>
      </c>
      <c r="M19" s="219"/>
      <c r="N19" s="219"/>
      <c r="O19" s="219"/>
      <c r="P19" s="219"/>
      <c r="Q19" s="219"/>
      <c r="R19" s="219"/>
      <c r="S19" s="219"/>
      <c r="T19" s="219"/>
      <c r="U19" s="219"/>
      <c r="V19" s="219"/>
      <c r="W19" s="219"/>
      <c r="X19" s="219"/>
      <c r="Y19" s="219"/>
      <c r="Z19" s="219"/>
      <c r="AA19" s="219"/>
      <c r="AB19" s="219"/>
      <c r="AC19" s="218">
        <f t="shared" si="8"/>
        <v>2.4937655860349127E-3</v>
      </c>
      <c r="AD19" s="218">
        <f t="shared" si="9"/>
        <v>0</v>
      </c>
      <c r="AE19" s="218">
        <f t="shared" si="10"/>
        <v>0</v>
      </c>
      <c r="AF19" s="218">
        <f t="shared" si="11"/>
        <v>0</v>
      </c>
      <c r="AG19" s="218">
        <f t="shared" si="12"/>
        <v>0</v>
      </c>
      <c r="AH19" s="218">
        <f>+'G - 1.2'!D19/'G - 1.2'!$D$63</f>
        <v>2.8078676310980093E-3</v>
      </c>
    </row>
    <row r="20" spans="1:34" s="56" customFormat="1" ht="15" customHeight="1" x14ac:dyDescent="0.35">
      <c r="A20" s="23"/>
      <c r="B20" s="7">
        <v>10</v>
      </c>
      <c r="C20" s="24" t="s">
        <v>224</v>
      </c>
      <c r="D20" s="224">
        <v>0</v>
      </c>
      <c r="E20" s="224">
        <v>0</v>
      </c>
      <c r="F20" s="224">
        <v>0</v>
      </c>
      <c r="G20" s="224">
        <v>0</v>
      </c>
      <c r="H20" s="224">
        <v>0</v>
      </c>
      <c r="I20" s="224">
        <v>0</v>
      </c>
      <c r="J20" s="224">
        <v>0</v>
      </c>
      <c r="K20" s="224">
        <v>0</v>
      </c>
      <c r="L20" s="218">
        <v>0</v>
      </c>
      <c r="M20" s="222"/>
      <c r="N20" s="222"/>
      <c r="O20" s="222"/>
      <c r="P20" s="222"/>
      <c r="Q20" s="222"/>
      <c r="R20" s="222"/>
      <c r="S20" s="222"/>
      <c r="T20" s="222"/>
      <c r="U20" s="222"/>
      <c r="V20" s="222"/>
      <c r="W20" s="222"/>
      <c r="X20" s="222"/>
      <c r="Y20" s="222"/>
      <c r="Z20" s="222"/>
      <c r="AA20" s="222"/>
      <c r="AB20" s="222"/>
      <c r="AC20" s="218">
        <f t="shared" ref="AC20" si="13">+D20+I20</f>
        <v>0</v>
      </c>
      <c r="AD20" s="218">
        <f t="shared" ref="AD20" si="14">+E20+J20</f>
        <v>0</v>
      </c>
      <c r="AE20" s="218">
        <f t="shared" ref="AE20" si="15">+F20+K20</f>
        <v>0</v>
      </c>
      <c r="AF20" s="218">
        <f t="shared" si="11"/>
        <v>0</v>
      </c>
      <c r="AG20" s="218">
        <f t="shared" si="7"/>
        <v>0</v>
      </c>
      <c r="AH20" s="218">
        <f>+'G - 1.2'!D20/'G - 1.2'!$D$63</f>
        <v>0</v>
      </c>
    </row>
    <row r="21" spans="1:34" ht="20.149999999999999" customHeight="1" x14ac:dyDescent="0.35">
      <c r="B21" s="7">
        <v>11</v>
      </c>
      <c r="C21" s="24" t="s">
        <v>225</v>
      </c>
      <c r="D21" s="218">
        <v>0</v>
      </c>
      <c r="E21" s="218">
        <v>0</v>
      </c>
      <c r="F21" s="220"/>
      <c r="G21" s="224">
        <v>0</v>
      </c>
      <c r="H21" s="218">
        <v>0</v>
      </c>
      <c r="I21" s="218">
        <v>0</v>
      </c>
      <c r="J21" s="218">
        <v>0</v>
      </c>
      <c r="K21" s="220"/>
      <c r="L21" s="218">
        <v>0</v>
      </c>
      <c r="M21" s="222"/>
      <c r="N21" s="222"/>
      <c r="O21" s="223"/>
      <c r="P21" s="222"/>
      <c r="Q21" s="222"/>
      <c r="R21" s="222"/>
      <c r="S21" s="223"/>
      <c r="T21" s="222"/>
      <c r="U21" s="222"/>
      <c r="V21" s="222"/>
      <c r="W21" s="223"/>
      <c r="X21" s="222"/>
      <c r="Y21" s="222"/>
      <c r="Z21" s="222"/>
      <c r="AA21" s="223"/>
      <c r="AB21" s="222"/>
      <c r="AC21" s="218">
        <f>+D21+I21</f>
        <v>0</v>
      </c>
      <c r="AD21" s="218">
        <f>+E21+J21</f>
        <v>0</v>
      </c>
      <c r="AE21" s="220"/>
      <c r="AF21" s="218">
        <f t="shared" si="11"/>
        <v>0</v>
      </c>
      <c r="AG21" s="218">
        <f t="shared" si="7"/>
        <v>0</v>
      </c>
      <c r="AH21" s="218">
        <f>+'G - 1.2'!D21/'G - 1.2'!$D$63</f>
        <v>0</v>
      </c>
    </row>
    <row r="22" spans="1:34" ht="15" customHeight="1" x14ac:dyDescent="0.35">
      <c r="B22" s="7">
        <v>12</v>
      </c>
      <c r="C22" s="24" t="s">
        <v>226</v>
      </c>
      <c r="D22" s="218">
        <f>+'G - 1.2'!E22/'G - 1.2'!$D22</f>
        <v>0.18181818181818182</v>
      </c>
      <c r="E22" s="218">
        <f>+'G - 1.2'!F22/'G - 1.2'!$D22</f>
        <v>5.1948051948051951E-2</v>
      </c>
      <c r="F22" s="218">
        <f>+'G - 1.2'!G22/'G - 1.2'!$D22</f>
        <v>0</v>
      </c>
      <c r="G22" s="218">
        <f>+'G - 1.2'!H22/'G - 1.2'!$D22</f>
        <v>0</v>
      </c>
      <c r="H22" s="218">
        <f>+'G - 1.2'!I22/'G - 1.2'!$D22</f>
        <v>0</v>
      </c>
      <c r="I22" s="218">
        <f>+'G - 1.2'!J22/'G - 1.2'!$D22</f>
        <v>0</v>
      </c>
      <c r="J22" s="218">
        <f>+'G - 1.2'!K22/'G - 1.2'!$D22</f>
        <v>0</v>
      </c>
      <c r="K22" s="218">
        <f>+'G - 1.2'!L22/'G - 1.2'!$D22</f>
        <v>0</v>
      </c>
      <c r="L22" s="218">
        <f>+'G - 1.2'!M22/'G - 1.2'!$D22</f>
        <v>0</v>
      </c>
      <c r="M22" s="222"/>
      <c r="N22" s="222"/>
      <c r="O22" s="222"/>
      <c r="P22" s="222"/>
      <c r="Q22" s="222"/>
      <c r="R22" s="222"/>
      <c r="S22" s="222"/>
      <c r="T22" s="222"/>
      <c r="U22" s="222"/>
      <c r="V22" s="222"/>
      <c r="W22" s="222"/>
      <c r="X22" s="222"/>
      <c r="Y22" s="222"/>
      <c r="Z22" s="222"/>
      <c r="AA22" s="222"/>
      <c r="AB22" s="222"/>
      <c r="AC22" s="218">
        <f t="shared" ref="AC22" si="16">+D22+I22</f>
        <v>0.18181818181818182</v>
      </c>
      <c r="AD22" s="218">
        <f t="shared" ref="AD22" si="17">+E22+J22</f>
        <v>5.1948051948051951E-2</v>
      </c>
      <c r="AE22" s="218">
        <f t="shared" ref="AE22" si="18">+F22+K22</f>
        <v>0</v>
      </c>
      <c r="AF22" s="218">
        <f t="shared" si="6"/>
        <v>0</v>
      </c>
      <c r="AG22" s="218">
        <f>+H22+L22</f>
        <v>0</v>
      </c>
      <c r="AH22" s="218">
        <f>+'G - 1.2'!D22/'G - 1.2'!$D$63</f>
        <v>5.3916660248016634E-4</v>
      </c>
    </row>
    <row r="23" spans="1:34" s="56" customFormat="1" ht="15" customHeight="1" x14ac:dyDescent="0.35">
      <c r="A23" s="23"/>
      <c r="B23" s="7">
        <v>13</v>
      </c>
      <c r="C23" s="24" t="s">
        <v>321</v>
      </c>
      <c r="D23" s="218">
        <f>+'G - 1.2'!E23/'G - 1.2'!$D23</f>
        <v>0.18181818181818182</v>
      </c>
      <c r="E23" s="218">
        <f>+'G - 1.2'!F23/'G - 1.2'!$D23</f>
        <v>5.1948051948051951E-2</v>
      </c>
      <c r="F23" s="218">
        <f>+'G - 1.2'!G23/'G - 1.2'!$D23</f>
        <v>0</v>
      </c>
      <c r="G23" s="218">
        <f>+'G - 1.2'!H23/'G - 1.2'!$D23</f>
        <v>0</v>
      </c>
      <c r="H23" s="218">
        <f>+'G - 1.2'!I23/'G - 1.2'!$D23</f>
        <v>0</v>
      </c>
      <c r="I23" s="218">
        <f>+'G - 1.2'!J23/'G - 1.2'!$D23</f>
        <v>0</v>
      </c>
      <c r="J23" s="218">
        <f>+'G - 1.2'!K23/'G - 1.2'!$D23</f>
        <v>0</v>
      </c>
      <c r="K23" s="218">
        <f>+'G - 1.2'!L23/'G - 1.2'!$D23</f>
        <v>0</v>
      </c>
      <c r="L23" s="218">
        <f>+'G - 1.2'!M23/'G - 1.2'!$D23</f>
        <v>0</v>
      </c>
      <c r="M23" s="222"/>
      <c r="N23" s="222"/>
      <c r="O23" s="222"/>
      <c r="P23" s="222"/>
      <c r="Q23" s="222"/>
      <c r="R23" s="222"/>
      <c r="S23" s="222"/>
      <c r="T23" s="222"/>
      <c r="U23" s="222"/>
      <c r="V23" s="222"/>
      <c r="W23" s="222"/>
      <c r="X23" s="222"/>
      <c r="Y23" s="222"/>
      <c r="Z23" s="222"/>
      <c r="AA23" s="222"/>
      <c r="AB23" s="222"/>
      <c r="AC23" s="218">
        <f>+D23+I23</f>
        <v>0.18181818181818182</v>
      </c>
      <c r="AD23" s="218">
        <f>+E23+J23</f>
        <v>5.1948051948051951E-2</v>
      </c>
      <c r="AE23" s="218">
        <f>+F23+K23</f>
        <v>0</v>
      </c>
      <c r="AF23" s="218">
        <f>+G23</f>
        <v>0</v>
      </c>
      <c r="AG23" s="218">
        <f>+H23+L23</f>
        <v>0</v>
      </c>
      <c r="AH23" s="218">
        <f>+'G - 1.2'!D23/'G - 1.2'!$D$63</f>
        <v>5.3916660248016634E-4</v>
      </c>
    </row>
    <row r="24" spans="1:34" s="56" customFormat="1" ht="15" customHeight="1" x14ac:dyDescent="0.35">
      <c r="A24" s="23"/>
      <c r="B24" s="7">
        <v>14</v>
      </c>
      <c r="C24" s="24" t="s">
        <v>224</v>
      </c>
      <c r="D24" s="224">
        <v>0</v>
      </c>
      <c r="E24" s="224">
        <v>0</v>
      </c>
      <c r="F24" s="224">
        <v>0</v>
      </c>
      <c r="G24" s="224">
        <v>0</v>
      </c>
      <c r="H24" s="224">
        <v>0</v>
      </c>
      <c r="I24" s="224">
        <v>0</v>
      </c>
      <c r="J24" s="224">
        <v>0</v>
      </c>
      <c r="K24" s="224">
        <v>0</v>
      </c>
      <c r="L24" s="218">
        <v>0</v>
      </c>
      <c r="M24" s="222"/>
      <c r="N24" s="222"/>
      <c r="O24" s="222"/>
      <c r="P24" s="222"/>
      <c r="Q24" s="222"/>
      <c r="R24" s="222"/>
      <c r="S24" s="222"/>
      <c r="T24" s="222"/>
      <c r="U24" s="222"/>
      <c r="V24" s="222"/>
      <c r="W24" s="222"/>
      <c r="X24" s="222"/>
      <c r="Y24" s="222"/>
      <c r="Z24" s="222"/>
      <c r="AA24" s="222"/>
      <c r="AB24" s="222"/>
      <c r="AC24" s="218">
        <f t="shared" ref="AC24" si="19">+D24+I24</f>
        <v>0</v>
      </c>
      <c r="AD24" s="218">
        <f t="shared" ref="AD24" si="20">+E24+J24</f>
        <v>0</v>
      </c>
      <c r="AE24" s="218">
        <f t="shared" ref="AE24" si="21">+F24+K24</f>
        <v>0</v>
      </c>
      <c r="AF24" s="218">
        <f t="shared" ref="AF24:AF25" si="22">+G24</f>
        <v>0</v>
      </c>
      <c r="AG24" s="218">
        <f t="shared" si="7"/>
        <v>0</v>
      </c>
      <c r="AH24" s="218">
        <f>+'G - 1.2'!D24/'G - 1.2'!$D$63</f>
        <v>0</v>
      </c>
    </row>
    <row r="25" spans="1:34" ht="15" customHeight="1" x14ac:dyDescent="0.35">
      <c r="B25" s="7">
        <v>15</v>
      </c>
      <c r="C25" s="24" t="s">
        <v>225</v>
      </c>
      <c r="D25" s="218">
        <v>0</v>
      </c>
      <c r="E25" s="218">
        <v>0</v>
      </c>
      <c r="F25" s="220"/>
      <c r="G25" s="224">
        <v>0</v>
      </c>
      <c r="H25" s="218">
        <v>0</v>
      </c>
      <c r="I25" s="218">
        <v>0</v>
      </c>
      <c r="J25" s="218">
        <v>0</v>
      </c>
      <c r="K25" s="220"/>
      <c r="L25" s="218">
        <v>0</v>
      </c>
      <c r="M25" s="222"/>
      <c r="N25" s="222"/>
      <c r="O25" s="223"/>
      <c r="P25" s="222"/>
      <c r="Q25" s="222"/>
      <c r="R25" s="222"/>
      <c r="S25" s="223"/>
      <c r="T25" s="222"/>
      <c r="U25" s="222"/>
      <c r="V25" s="222"/>
      <c r="W25" s="223"/>
      <c r="X25" s="222"/>
      <c r="Y25" s="222"/>
      <c r="Z25" s="222"/>
      <c r="AA25" s="223"/>
      <c r="AB25" s="222"/>
      <c r="AC25" s="218">
        <f t="shared" ref="AC25:AD27" si="23">+D25+I25</f>
        <v>0</v>
      </c>
      <c r="AD25" s="218">
        <f t="shared" si="23"/>
        <v>0</v>
      </c>
      <c r="AE25" s="220"/>
      <c r="AF25" s="218">
        <f t="shared" si="22"/>
        <v>0</v>
      </c>
      <c r="AG25" s="218">
        <f t="shared" si="7"/>
        <v>0</v>
      </c>
      <c r="AH25" s="218">
        <f>+'G - 1.2'!D25/'G - 1.2'!$D$63</f>
        <v>0</v>
      </c>
    </row>
    <row r="26" spans="1:34" ht="15" customHeight="1" x14ac:dyDescent="0.35">
      <c r="B26" s="7">
        <v>16</v>
      </c>
      <c r="C26" s="24" t="s">
        <v>227</v>
      </c>
      <c r="D26" s="218">
        <f>+'G - 1.2'!E26/'G - 1.2'!$D26</f>
        <v>8.3333333333333329E-2</v>
      </c>
      <c r="E26" s="218">
        <f>+'G - 1.2'!F26/'G - 1.2'!$D26</f>
        <v>0</v>
      </c>
      <c r="F26" s="218">
        <f>+'G - 1.2'!G26/'G - 1.2'!$D26</f>
        <v>0</v>
      </c>
      <c r="G26" s="218">
        <f>+'G - 1.2'!H26/'G - 1.2'!$D26</f>
        <v>0</v>
      </c>
      <c r="H26" s="218">
        <f>+'G - 1.2'!I26/'G - 1.2'!$D26</f>
        <v>0</v>
      </c>
      <c r="I26" s="218">
        <f>+'G - 1.2'!J26/'G - 1.2'!$D26</f>
        <v>0</v>
      </c>
      <c r="J26" s="218">
        <f>+'G - 1.2'!K26/'G - 1.2'!$D26</f>
        <v>0</v>
      </c>
      <c r="K26" s="218">
        <f>+'G - 1.2'!L26/'G - 1.2'!$D26</f>
        <v>0</v>
      </c>
      <c r="L26" s="218">
        <f>+'G - 1.2'!M26/'G - 1.2'!$D26</f>
        <v>0</v>
      </c>
      <c r="M26" s="222"/>
      <c r="N26" s="222"/>
      <c r="O26" s="222"/>
      <c r="P26" s="222"/>
      <c r="Q26" s="222"/>
      <c r="R26" s="222"/>
      <c r="S26" s="222"/>
      <c r="T26" s="222"/>
      <c r="U26" s="222"/>
      <c r="V26" s="222"/>
      <c r="W26" s="222"/>
      <c r="X26" s="222"/>
      <c r="Y26" s="222"/>
      <c r="Z26" s="222"/>
      <c r="AA26" s="222"/>
      <c r="AB26" s="222"/>
      <c r="AC26" s="218">
        <f t="shared" si="23"/>
        <v>8.3333333333333329E-2</v>
      </c>
      <c r="AD26" s="218">
        <f t="shared" si="23"/>
        <v>0</v>
      </c>
      <c r="AE26" s="218">
        <f>+F26+K26</f>
        <v>0</v>
      </c>
      <c r="AF26" s="218">
        <f>+G26</f>
        <v>0</v>
      </c>
      <c r="AG26" s="218">
        <f>+H26+L26</f>
        <v>0</v>
      </c>
      <c r="AH26" s="218">
        <f>+'G - 1.2'!D26/'G - 1.2'!$D$63</f>
        <v>3.0249347048237904E-3</v>
      </c>
    </row>
    <row r="27" spans="1:34" ht="15" customHeight="1" x14ac:dyDescent="0.35">
      <c r="B27" s="7">
        <v>17</v>
      </c>
      <c r="C27" s="24" t="s">
        <v>321</v>
      </c>
      <c r="D27" s="218">
        <f>+'G - 1.2'!E27/'G - 1.2'!$D27</f>
        <v>8.3333333333333329E-2</v>
      </c>
      <c r="E27" s="218">
        <f>+'G - 1.2'!F27/'G - 1.2'!$D27</f>
        <v>0</v>
      </c>
      <c r="F27" s="218">
        <f>+'G - 1.2'!G27/'G - 1.2'!$D27</f>
        <v>0</v>
      </c>
      <c r="G27" s="218">
        <f>+'G - 1.2'!H27/'G - 1.2'!$D27</f>
        <v>0</v>
      </c>
      <c r="H27" s="218">
        <f>+'G - 1.2'!I27/'G - 1.2'!$D27</f>
        <v>0</v>
      </c>
      <c r="I27" s="218">
        <f>+'G - 1.2'!J27/'G - 1.2'!$D27</f>
        <v>0</v>
      </c>
      <c r="J27" s="218">
        <f>+'G - 1.2'!K27/'G - 1.2'!$D27</f>
        <v>0</v>
      </c>
      <c r="K27" s="218">
        <f>+'G - 1.2'!L27/'G - 1.2'!$D27</f>
        <v>0</v>
      </c>
      <c r="L27" s="218">
        <f>+'G - 1.2'!M27/'G - 1.2'!$D27</f>
        <v>0</v>
      </c>
      <c r="M27" s="222"/>
      <c r="N27" s="222"/>
      <c r="O27" s="222"/>
      <c r="P27" s="222"/>
      <c r="Q27" s="222"/>
      <c r="R27" s="222"/>
      <c r="S27" s="222"/>
      <c r="T27" s="222"/>
      <c r="U27" s="222"/>
      <c r="V27" s="222"/>
      <c r="W27" s="222"/>
      <c r="X27" s="222"/>
      <c r="Y27" s="222"/>
      <c r="Z27" s="222"/>
      <c r="AA27" s="222"/>
      <c r="AB27" s="222"/>
      <c r="AC27" s="218">
        <f t="shared" si="23"/>
        <v>8.3333333333333329E-2</v>
      </c>
      <c r="AD27" s="218">
        <f t="shared" si="23"/>
        <v>0</v>
      </c>
      <c r="AE27" s="218">
        <f>+F27+K27</f>
        <v>0</v>
      </c>
      <c r="AF27" s="218">
        <f>+G27</f>
        <v>0</v>
      </c>
      <c r="AG27" s="218">
        <f>+H27+L27</f>
        <v>0</v>
      </c>
      <c r="AH27" s="218">
        <f>+'G - 1.2'!D27/'G - 1.2'!$D$63</f>
        <v>3.0249347048237904E-3</v>
      </c>
    </row>
    <row r="28" spans="1:34" s="56" customFormat="1" ht="15" customHeight="1" x14ac:dyDescent="0.35">
      <c r="A28" s="23"/>
      <c r="B28" s="7">
        <v>18</v>
      </c>
      <c r="C28" s="24" t="s">
        <v>224</v>
      </c>
      <c r="D28" s="224">
        <v>0</v>
      </c>
      <c r="E28" s="224">
        <v>0</v>
      </c>
      <c r="F28" s="224">
        <v>0</v>
      </c>
      <c r="G28" s="224">
        <v>0</v>
      </c>
      <c r="H28" s="224">
        <v>0</v>
      </c>
      <c r="I28" s="224">
        <v>0</v>
      </c>
      <c r="J28" s="224">
        <v>0</v>
      </c>
      <c r="K28" s="224">
        <v>0</v>
      </c>
      <c r="L28" s="218">
        <v>0</v>
      </c>
      <c r="M28" s="222"/>
      <c r="N28" s="222"/>
      <c r="O28" s="222"/>
      <c r="P28" s="222"/>
      <c r="Q28" s="222"/>
      <c r="R28" s="222"/>
      <c r="S28" s="222"/>
      <c r="T28" s="222"/>
      <c r="U28" s="222"/>
      <c r="V28" s="222"/>
      <c r="W28" s="222"/>
      <c r="X28" s="222"/>
      <c r="Y28" s="222"/>
      <c r="Z28" s="222"/>
      <c r="AA28" s="222"/>
      <c r="AB28" s="222"/>
      <c r="AC28" s="218">
        <f t="shared" ref="AC28" si="24">+D28+I28</f>
        <v>0</v>
      </c>
      <c r="AD28" s="218">
        <f t="shared" ref="AD28" si="25">+E28+J28</f>
        <v>0</v>
      </c>
      <c r="AE28" s="218">
        <f t="shared" ref="AE28" si="26">+F28+K28</f>
        <v>0</v>
      </c>
      <c r="AF28" s="218">
        <f t="shared" ref="AF28:AF29" si="27">+G28</f>
        <v>0</v>
      </c>
      <c r="AG28" s="218">
        <f t="shared" si="7"/>
        <v>0</v>
      </c>
      <c r="AH28" s="218">
        <f>+'G - 1.2'!D28/'G - 1.2'!$D$63</f>
        <v>0</v>
      </c>
    </row>
    <row r="29" spans="1:34" ht="15" customHeight="1" x14ac:dyDescent="0.35">
      <c r="B29" s="7">
        <v>19</v>
      </c>
      <c r="C29" s="24" t="s">
        <v>225</v>
      </c>
      <c r="D29" s="218">
        <v>0</v>
      </c>
      <c r="E29" s="218">
        <v>0</v>
      </c>
      <c r="F29" s="220"/>
      <c r="G29" s="224">
        <v>0</v>
      </c>
      <c r="H29" s="218">
        <v>0</v>
      </c>
      <c r="I29" s="218">
        <v>0</v>
      </c>
      <c r="J29" s="218">
        <v>0</v>
      </c>
      <c r="K29" s="220"/>
      <c r="L29" s="218">
        <v>0</v>
      </c>
      <c r="M29" s="222"/>
      <c r="N29" s="222"/>
      <c r="O29" s="223"/>
      <c r="P29" s="222"/>
      <c r="Q29" s="222"/>
      <c r="R29" s="222"/>
      <c r="S29" s="223"/>
      <c r="T29" s="222"/>
      <c r="U29" s="222"/>
      <c r="V29" s="222"/>
      <c r="W29" s="223"/>
      <c r="X29" s="222"/>
      <c r="Y29" s="222"/>
      <c r="Z29" s="222"/>
      <c r="AA29" s="223"/>
      <c r="AB29" s="222"/>
      <c r="AC29" s="218">
        <f t="shared" ref="AC29:AD35" si="28">+D29+I29</f>
        <v>0</v>
      </c>
      <c r="AD29" s="218">
        <f t="shared" si="28"/>
        <v>0</v>
      </c>
      <c r="AE29" s="220"/>
      <c r="AF29" s="218">
        <f t="shared" si="27"/>
        <v>0</v>
      </c>
      <c r="AG29" s="218">
        <f t="shared" si="7"/>
        <v>0</v>
      </c>
      <c r="AH29" s="218">
        <f>+'G - 1.2'!D29/'G - 1.2'!$D$63</f>
        <v>0</v>
      </c>
    </row>
    <row r="30" spans="1:34" s="136" customFormat="1" hidden="1" x14ac:dyDescent="0.35">
      <c r="A30" s="133"/>
      <c r="B30" s="134">
        <v>20</v>
      </c>
      <c r="C30" s="54" t="s">
        <v>228</v>
      </c>
      <c r="D30" s="215">
        <f>+'G - 1.2'!E30/'G - 1.2'!$D30</f>
        <v>0.30726256983240224</v>
      </c>
      <c r="E30" s="215">
        <f>+'G - 1.2'!F30/'G - 1.2'!$D30</f>
        <v>0.11652035115722266</v>
      </c>
      <c r="F30" s="215">
        <f>+'G - 1.2'!G30/'G - 1.2'!$D30</f>
        <v>0</v>
      </c>
      <c r="G30" s="215">
        <f>+'G - 1.2'!H30/'G - 1.2'!$D30</f>
        <v>1.596169193934557E-2</v>
      </c>
      <c r="H30" s="215">
        <f>+'G - 1.2'!I30/'G - 1.2'!$D30</f>
        <v>6.1452513966480445E-2</v>
      </c>
      <c r="I30" s="215">
        <f>+'G - 1.2'!J30/'G - 1.2'!$D30</f>
        <v>0</v>
      </c>
      <c r="J30" s="215">
        <f>+'G - 1.2'!K30/'G - 1.2'!$D30</f>
        <v>0</v>
      </c>
      <c r="K30" s="215">
        <f>+'G - 1.2'!L30/'G - 1.2'!$D30</f>
        <v>0</v>
      </c>
      <c r="L30" s="215">
        <f>+'G - 1.2'!M30/'G - 1.2'!$D30</f>
        <v>0</v>
      </c>
      <c r="M30" s="216"/>
      <c r="N30" s="216"/>
      <c r="O30" s="216"/>
      <c r="P30" s="216"/>
      <c r="Q30" s="216"/>
      <c r="R30" s="216"/>
      <c r="S30" s="216"/>
      <c r="T30" s="216"/>
      <c r="U30" s="216"/>
      <c r="V30" s="216"/>
      <c r="W30" s="216"/>
      <c r="X30" s="216"/>
      <c r="Y30" s="216"/>
      <c r="Z30" s="216"/>
      <c r="AA30" s="216"/>
      <c r="AB30" s="216"/>
      <c r="AC30" s="215">
        <f t="shared" si="28"/>
        <v>0.30726256983240224</v>
      </c>
      <c r="AD30" s="215">
        <f t="shared" si="28"/>
        <v>0.11652035115722266</v>
      </c>
      <c r="AE30" s="215">
        <f>+F30+K30</f>
        <v>0</v>
      </c>
      <c r="AF30" s="215">
        <f>+G30</f>
        <v>1.596169193934557E-2</v>
      </c>
      <c r="AG30" s="215">
        <f>+H30+L30</f>
        <v>6.1452513966480445E-2</v>
      </c>
      <c r="AH30" s="215">
        <f>+'G - 1.2'!D30/'G - 1.2'!$D$63</f>
        <v>8.7737110767227081E-3</v>
      </c>
    </row>
    <row r="31" spans="1:34" ht="15" customHeight="1" x14ac:dyDescent="0.35">
      <c r="B31" s="7">
        <v>21</v>
      </c>
      <c r="C31" s="24" t="s">
        <v>319</v>
      </c>
      <c r="D31" s="218">
        <f>+'G - 1.2'!E31/'G - 1.2'!$D31</f>
        <v>0.30726256983240224</v>
      </c>
      <c r="E31" s="218">
        <f>+'G - 1.2'!F31/'G - 1.2'!$D31</f>
        <v>0.11652035115722266</v>
      </c>
      <c r="F31" s="218">
        <f>+'G - 1.2'!G31/'G - 1.2'!$D31</f>
        <v>0</v>
      </c>
      <c r="G31" s="218">
        <f>+'G - 1.2'!H31/'G - 1.2'!$D31</f>
        <v>1.596169193934557E-2</v>
      </c>
      <c r="H31" s="218">
        <f>+'G - 1.2'!I31/'G - 1.2'!$D31</f>
        <v>6.1452513966480445E-2</v>
      </c>
      <c r="I31" s="218">
        <f>+'G - 1.2'!J31/'G - 1.2'!$D31</f>
        <v>0</v>
      </c>
      <c r="J31" s="218">
        <f>+'G - 1.2'!K31/'G - 1.2'!$D31</f>
        <v>0</v>
      </c>
      <c r="K31" s="218">
        <f>+'G - 1.2'!L31/'G - 1.2'!$D31</f>
        <v>0</v>
      </c>
      <c r="L31" s="218">
        <f>+'G - 1.2'!M31/'G - 1.2'!$D31</f>
        <v>0</v>
      </c>
      <c r="M31" s="219"/>
      <c r="N31" s="219"/>
      <c r="O31" s="219"/>
      <c r="P31" s="219"/>
      <c r="Q31" s="219"/>
      <c r="R31" s="219"/>
      <c r="S31" s="219"/>
      <c r="T31" s="219"/>
      <c r="U31" s="219"/>
      <c r="V31" s="219"/>
      <c r="W31" s="219"/>
      <c r="X31" s="219"/>
      <c r="Y31" s="219"/>
      <c r="Z31" s="219"/>
      <c r="AA31" s="219"/>
      <c r="AB31" s="219"/>
      <c r="AC31" s="218">
        <f t="shared" si="28"/>
        <v>0.30726256983240224</v>
      </c>
      <c r="AD31" s="218">
        <f t="shared" si="28"/>
        <v>0.11652035115722266</v>
      </c>
      <c r="AE31" s="218">
        <f>+F31+K31</f>
        <v>0</v>
      </c>
      <c r="AF31" s="218">
        <f>+G31</f>
        <v>1.596169193934557E-2</v>
      </c>
      <c r="AG31" s="218">
        <f>+H31+L31</f>
        <v>6.1452513966480445E-2</v>
      </c>
      <c r="AH31" s="218">
        <f>+'G - 1.2'!D31/'G - 1.2'!$D$63</f>
        <v>8.7737110767227081E-3</v>
      </c>
    </row>
    <row r="32" spans="1:34" ht="15" customHeight="1" x14ac:dyDescent="0.35">
      <c r="B32" s="7">
        <v>22</v>
      </c>
      <c r="C32" s="55" t="s">
        <v>218</v>
      </c>
      <c r="D32" s="218">
        <v>0</v>
      </c>
      <c r="E32" s="218">
        <v>0</v>
      </c>
      <c r="F32" s="218">
        <v>0</v>
      </c>
      <c r="G32" s="218">
        <v>0</v>
      </c>
      <c r="H32" s="218">
        <v>0</v>
      </c>
      <c r="I32" s="218">
        <v>0</v>
      </c>
      <c r="J32" s="218">
        <v>0</v>
      </c>
      <c r="K32" s="218">
        <v>0</v>
      </c>
      <c r="L32" s="218">
        <v>0</v>
      </c>
      <c r="M32" s="222"/>
      <c r="N32" s="222"/>
      <c r="O32" s="222"/>
      <c r="P32" s="222"/>
      <c r="Q32" s="222"/>
      <c r="R32" s="222"/>
      <c r="S32" s="222"/>
      <c r="T32" s="222"/>
      <c r="U32" s="222"/>
      <c r="V32" s="222"/>
      <c r="W32" s="222"/>
      <c r="X32" s="222"/>
      <c r="Y32" s="222"/>
      <c r="Z32" s="222"/>
      <c r="AA32" s="222"/>
      <c r="AB32" s="222"/>
      <c r="AC32" s="218">
        <f t="shared" si="28"/>
        <v>0</v>
      </c>
      <c r="AD32" s="218">
        <f t="shared" si="28"/>
        <v>0</v>
      </c>
      <c r="AE32" s="218">
        <f>+F32+K32</f>
        <v>0</v>
      </c>
      <c r="AF32" s="218">
        <f t="shared" si="6"/>
        <v>0</v>
      </c>
      <c r="AG32" s="218">
        <f t="shared" si="7"/>
        <v>0</v>
      </c>
      <c r="AH32" s="218">
        <f>+'G - 1.2'!D32/'G - 1.2'!$D$63</f>
        <v>0</v>
      </c>
    </row>
    <row r="33" spans="1:34" ht="15" customHeight="1" x14ac:dyDescent="0.35">
      <c r="B33" s="7">
        <v>23</v>
      </c>
      <c r="C33" s="24" t="s">
        <v>219</v>
      </c>
      <c r="D33" s="218">
        <v>0</v>
      </c>
      <c r="E33" s="218">
        <v>0</v>
      </c>
      <c r="F33" s="220"/>
      <c r="G33" s="218">
        <v>0</v>
      </c>
      <c r="H33" s="218">
        <v>0</v>
      </c>
      <c r="I33" s="218">
        <v>0</v>
      </c>
      <c r="J33" s="218">
        <v>0</v>
      </c>
      <c r="K33" s="220"/>
      <c r="L33" s="218">
        <v>0</v>
      </c>
      <c r="M33" s="222"/>
      <c r="N33" s="222"/>
      <c r="O33" s="223"/>
      <c r="P33" s="222"/>
      <c r="Q33" s="222"/>
      <c r="R33" s="222"/>
      <c r="S33" s="223"/>
      <c r="T33" s="222"/>
      <c r="U33" s="222"/>
      <c r="V33" s="222"/>
      <c r="W33" s="223"/>
      <c r="X33" s="222"/>
      <c r="Y33" s="222"/>
      <c r="Z33" s="222"/>
      <c r="AA33" s="223"/>
      <c r="AB33" s="222"/>
      <c r="AC33" s="218">
        <f t="shared" si="28"/>
        <v>0</v>
      </c>
      <c r="AD33" s="218">
        <f t="shared" si="28"/>
        <v>0</v>
      </c>
      <c r="AE33" s="220"/>
      <c r="AF33" s="218">
        <f t="shared" si="6"/>
        <v>0</v>
      </c>
      <c r="AG33" s="218">
        <f t="shared" si="7"/>
        <v>0</v>
      </c>
      <c r="AH33" s="218">
        <f>+'G - 1.2'!D33/'G - 1.2'!$D$63</f>
        <v>0</v>
      </c>
    </row>
    <row r="34" spans="1:34" s="136" customFormat="1" ht="15" customHeight="1" x14ac:dyDescent="0.35">
      <c r="A34" s="133"/>
      <c r="B34" s="134">
        <v>24</v>
      </c>
      <c r="C34" s="54" t="s">
        <v>229</v>
      </c>
      <c r="D34" s="215">
        <f>+'G - 1.2'!E34/'G - 1.2'!$D34</f>
        <v>1</v>
      </c>
      <c r="E34" s="215">
        <v>0</v>
      </c>
      <c r="F34" s="215">
        <v>0</v>
      </c>
      <c r="G34" s="215">
        <v>0</v>
      </c>
      <c r="H34" s="215">
        <v>0</v>
      </c>
      <c r="I34" s="215">
        <v>0</v>
      </c>
      <c r="J34" s="215">
        <v>0</v>
      </c>
      <c r="K34" s="215">
        <v>0</v>
      </c>
      <c r="L34" s="215">
        <v>0</v>
      </c>
      <c r="M34" s="225"/>
      <c r="N34" s="225"/>
      <c r="O34" s="225"/>
      <c r="P34" s="225"/>
      <c r="Q34" s="217"/>
      <c r="R34" s="217"/>
      <c r="S34" s="217"/>
      <c r="T34" s="217"/>
      <c r="U34" s="225"/>
      <c r="V34" s="225"/>
      <c r="W34" s="225"/>
      <c r="X34" s="225"/>
      <c r="Y34" s="225"/>
      <c r="Z34" s="225"/>
      <c r="AA34" s="225"/>
      <c r="AB34" s="225"/>
      <c r="AC34" s="215">
        <f t="shared" si="28"/>
        <v>1</v>
      </c>
      <c r="AD34" s="215">
        <f t="shared" si="28"/>
        <v>0</v>
      </c>
      <c r="AE34" s="215">
        <f>+F34+K34</f>
        <v>0</v>
      </c>
      <c r="AF34" s="215">
        <f>+G34</f>
        <v>0</v>
      </c>
      <c r="AG34" s="215">
        <f>+H34+L34</f>
        <v>0</v>
      </c>
      <c r="AH34" s="215">
        <f>+'G - 1.2'!D34/'G - 1.2'!$D$63</f>
        <v>2.7931630873940048E-2</v>
      </c>
    </row>
    <row r="35" spans="1:34" ht="30" customHeight="1" x14ac:dyDescent="0.35">
      <c r="B35" s="7">
        <v>25</v>
      </c>
      <c r="C35" s="24" t="s">
        <v>322</v>
      </c>
      <c r="D35" s="218">
        <f>+'G - 1.2'!E35/'G - 1.2'!$D35</f>
        <v>1</v>
      </c>
      <c r="E35" s="218">
        <v>0</v>
      </c>
      <c r="F35" s="218">
        <v>0</v>
      </c>
      <c r="G35" s="218">
        <v>0</v>
      </c>
      <c r="H35" s="218">
        <v>0</v>
      </c>
      <c r="I35" s="218">
        <v>0</v>
      </c>
      <c r="J35" s="218">
        <v>0</v>
      </c>
      <c r="K35" s="218">
        <v>0</v>
      </c>
      <c r="L35" s="218">
        <v>0</v>
      </c>
      <c r="M35" s="223"/>
      <c r="N35" s="223"/>
      <c r="O35" s="223"/>
      <c r="P35" s="223"/>
      <c r="Q35" s="222"/>
      <c r="R35" s="222"/>
      <c r="S35" s="222"/>
      <c r="T35" s="222"/>
      <c r="U35" s="223"/>
      <c r="V35" s="223"/>
      <c r="W35" s="223"/>
      <c r="X35" s="223"/>
      <c r="Y35" s="223"/>
      <c r="Z35" s="223"/>
      <c r="AA35" s="223"/>
      <c r="AB35" s="223"/>
      <c r="AC35" s="218">
        <f t="shared" si="28"/>
        <v>1</v>
      </c>
      <c r="AD35" s="218">
        <f t="shared" si="28"/>
        <v>0</v>
      </c>
      <c r="AE35" s="218">
        <f>+F35+K35</f>
        <v>0</v>
      </c>
      <c r="AF35" s="218">
        <f>+G35</f>
        <v>0</v>
      </c>
      <c r="AG35" s="218">
        <f>+H35+L35</f>
        <v>0</v>
      </c>
      <c r="AH35" s="218">
        <f>+'G - 1.2'!D35/'G - 1.2'!$D$63</f>
        <v>2.7931630873940048E-2</v>
      </c>
    </row>
    <row r="36" spans="1:34" ht="15" customHeight="1" x14ac:dyDescent="0.35">
      <c r="B36" s="7">
        <v>26</v>
      </c>
      <c r="C36" s="24" t="s">
        <v>231</v>
      </c>
      <c r="D36" s="218">
        <v>0</v>
      </c>
      <c r="E36" s="218">
        <v>0</v>
      </c>
      <c r="F36" s="218">
        <v>0</v>
      </c>
      <c r="G36" s="218">
        <v>0</v>
      </c>
      <c r="H36" s="218">
        <v>0</v>
      </c>
      <c r="I36" s="218">
        <v>0</v>
      </c>
      <c r="J36" s="218">
        <v>0</v>
      </c>
      <c r="K36" s="218">
        <v>0</v>
      </c>
      <c r="L36" s="218">
        <v>0</v>
      </c>
      <c r="M36" s="223"/>
      <c r="N36" s="223"/>
      <c r="O36" s="223"/>
      <c r="P36" s="223"/>
      <c r="Q36" s="222"/>
      <c r="R36" s="222"/>
      <c r="S36" s="222"/>
      <c r="T36" s="222"/>
      <c r="U36" s="223"/>
      <c r="V36" s="223"/>
      <c r="W36" s="223"/>
      <c r="X36" s="223"/>
      <c r="Y36" s="223"/>
      <c r="Z36" s="223"/>
      <c r="AA36" s="223"/>
      <c r="AB36" s="223"/>
      <c r="AC36" s="218">
        <f t="shared" ref="AC36:AC37" si="29">+D36+I36</f>
        <v>0</v>
      </c>
      <c r="AD36" s="218">
        <f t="shared" ref="AD36:AD37" si="30">+E36+J36</f>
        <v>0</v>
      </c>
      <c r="AE36" s="218">
        <f t="shared" ref="AE36:AE37" si="31">+F36+K36</f>
        <v>0</v>
      </c>
      <c r="AF36" s="218">
        <f t="shared" si="6"/>
        <v>0</v>
      </c>
      <c r="AG36" s="218">
        <f t="shared" si="7"/>
        <v>0</v>
      </c>
      <c r="AH36" s="218">
        <f>+'G - 1.2'!D36/'G - 1.2'!$D$63</f>
        <v>0</v>
      </c>
    </row>
    <row r="37" spans="1:34" ht="15" customHeight="1" x14ac:dyDescent="0.35">
      <c r="B37" s="7">
        <v>27</v>
      </c>
      <c r="C37" s="24" t="s">
        <v>232</v>
      </c>
      <c r="D37" s="218">
        <v>0</v>
      </c>
      <c r="E37" s="218">
        <v>0</v>
      </c>
      <c r="F37" s="218">
        <v>0</v>
      </c>
      <c r="G37" s="218">
        <v>0</v>
      </c>
      <c r="H37" s="218">
        <v>0</v>
      </c>
      <c r="I37" s="220"/>
      <c r="J37" s="220"/>
      <c r="K37" s="220"/>
      <c r="L37" s="220"/>
      <c r="M37" s="223"/>
      <c r="N37" s="223"/>
      <c r="O37" s="223"/>
      <c r="P37" s="223"/>
      <c r="Q37" s="223"/>
      <c r="R37" s="223"/>
      <c r="S37" s="223"/>
      <c r="T37" s="223"/>
      <c r="U37" s="223"/>
      <c r="V37" s="223"/>
      <c r="W37" s="223"/>
      <c r="X37" s="223"/>
      <c r="Y37" s="223"/>
      <c r="Z37" s="223"/>
      <c r="AA37" s="223"/>
      <c r="AB37" s="223"/>
      <c r="AC37" s="218">
        <f t="shared" si="29"/>
        <v>0</v>
      </c>
      <c r="AD37" s="218">
        <f t="shared" si="30"/>
        <v>0</v>
      </c>
      <c r="AE37" s="218">
        <f t="shared" si="31"/>
        <v>0</v>
      </c>
      <c r="AF37" s="218">
        <f t="shared" si="6"/>
        <v>0</v>
      </c>
      <c r="AG37" s="218">
        <f t="shared" si="7"/>
        <v>0</v>
      </c>
      <c r="AH37" s="218">
        <f>+'G - 1.2'!D37/'G - 1.2'!$D$63</f>
        <v>0</v>
      </c>
    </row>
    <row r="38" spans="1:34" s="136" customFormat="1" ht="15" customHeight="1" x14ac:dyDescent="0.35">
      <c r="A38" s="133"/>
      <c r="B38" s="134">
        <v>28</v>
      </c>
      <c r="C38" s="54" t="s">
        <v>233</v>
      </c>
      <c r="D38" s="215">
        <f>+'G - 1.2'!E38/'G - 1.2'!$D38</f>
        <v>0</v>
      </c>
      <c r="E38" s="215">
        <f>+'G - 1.2'!F38/'G - 1.2'!$D38</f>
        <v>0</v>
      </c>
      <c r="F38" s="215">
        <f>+'G - 1.2'!G38/'G - 1.2'!$D38</f>
        <v>0</v>
      </c>
      <c r="G38" s="215">
        <f>+'G - 1.2'!H38/'G - 1.2'!$D38</f>
        <v>0</v>
      </c>
      <c r="H38" s="215">
        <f>+'G - 1.2'!I38/'G - 1.2'!$D38</f>
        <v>0</v>
      </c>
      <c r="I38" s="215">
        <f>+'G - 1.2'!J38/'G - 1.2'!$D38</f>
        <v>0</v>
      </c>
      <c r="J38" s="215">
        <f>+'G - 1.2'!K38/'G - 1.2'!$D38</f>
        <v>0</v>
      </c>
      <c r="K38" s="215">
        <f>+'G - 1.2'!L38/'G - 1.2'!$D38</f>
        <v>0</v>
      </c>
      <c r="L38" s="215">
        <f>+'G - 1.2'!M38/'G - 1.2'!$D38</f>
        <v>0</v>
      </c>
      <c r="M38" s="217"/>
      <c r="N38" s="217"/>
      <c r="O38" s="217"/>
      <c r="P38" s="217"/>
      <c r="Q38" s="217"/>
      <c r="R38" s="217"/>
      <c r="S38" s="217"/>
      <c r="T38" s="217"/>
      <c r="U38" s="217"/>
      <c r="V38" s="217"/>
      <c r="W38" s="217"/>
      <c r="X38" s="217"/>
      <c r="Y38" s="217"/>
      <c r="Z38" s="217"/>
      <c r="AA38" s="217"/>
      <c r="AB38" s="217"/>
      <c r="AC38" s="215">
        <f t="shared" ref="AC38:AE41" si="32">+D38+I38</f>
        <v>0</v>
      </c>
      <c r="AD38" s="215">
        <f t="shared" si="32"/>
        <v>0</v>
      </c>
      <c r="AE38" s="215">
        <f t="shared" si="32"/>
        <v>0</v>
      </c>
      <c r="AF38" s="215">
        <f>+G38</f>
        <v>0</v>
      </c>
      <c r="AG38" s="215">
        <f>+H38+L38</f>
        <v>0</v>
      </c>
      <c r="AH38" s="215">
        <f>+'G - 1.2'!D38/'G - 1.2'!$D$63</f>
        <v>2.6748265213951111E-3</v>
      </c>
    </row>
    <row r="39" spans="1:34" ht="15" customHeight="1" x14ac:dyDescent="0.35">
      <c r="B39" s="7">
        <v>29</v>
      </c>
      <c r="C39" s="24" t="s">
        <v>234</v>
      </c>
      <c r="D39" s="218">
        <v>0</v>
      </c>
      <c r="E39" s="218">
        <v>0</v>
      </c>
      <c r="F39" s="218">
        <v>0</v>
      </c>
      <c r="G39" s="218">
        <v>0</v>
      </c>
      <c r="H39" s="218">
        <v>0</v>
      </c>
      <c r="I39" s="218">
        <v>0</v>
      </c>
      <c r="J39" s="218">
        <v>0</v>
      </c>
      <c r="K39" s="218">
        <v>0</v>
      </c>
      <c r="L39" s="218">
        <v>0</v>
      </c>
      <c r="M39" s="222"/>
      <c r="N39" s="222"/>
      <c r="O39" s="222"/>
      <c r="P39" s="222"/>
      <c r="Q39" s="222"/>
      <c r="R39" s="222"/>
      <c r="S39" s="222"/>
      <c r="T39" s="222"/>
      <c r="U39" s="222"/>
      <c r="V39" s="222"/>
      <c r="W39" s="222"/>
      <c r="X39" s="222"/>
      <c r="Y39" s="222"/>
      <c r="Z39" s="222"/>
      <c r="AA39" s="222"/>
      <c r="AB39" s="222"/>
      <c r="AC39" s="218">
        <f t="shared" si="32"/>
        <v>0</v>
      </c>
      <c r="AD39" s="218">
        <f t="shared" si="32"/>
        <v>0</v>
      </c>
      <c r="AE39" s="218">
        <f t="shared" si="32"/>
        <v>0</v>
      </c>
      <c r="AF39" s="218">
        <f>+G39</f>
        <v>0</v>
      </c>
      <c r="AG39" s="218">
        <f>+H39+L39</f>
        <v>0</v>
      </c>
      <c r="AH39" s="218">
        <f>+'G - 1.2'!D39/'G - 1.2'!$D$63</f>
        <v>0</v>
      </c>
    </row>
    <row r="40" spans="1:34" ht="15" customHeight="1" x14ac:dyDescent="0.35">
      <c r="B40" s="7">
        <v>30</v>
      </c>
      <c r="C40" s="24" t="s">
        <v>235</v>
      </c>
      <c r="D40" s="218">
        <f>+'G - 1.2'!E40/'G - 1.2'!$D40</f>
        <v>0</v>
      </c>
      <c r="E40" s="218">
        <f>+'G - 1.2'!F40/'G - 1.2'!$D40</f>
        <v>0</v>
      </c>
      <c r="F40" s="218">
        <f>+'G - 1.2'!G40/'G - 1.2'!$D40</f>
        <v>0</v>
      </c>
      <c r="G40" s="218">
        <f>+'G - 1.2'!H40/'G - 1.2'!$D40</f>
        <v>0</v>
      </c>
      <c r="H40" s="218">
        <f>+'G - 1.2'!I40/'G - 1.2'!$D40</f>
        <v>0</v>
      </c>
      <c r="I40" s="218">
        <f>+'G - 1.2'!J40/'G - 1.2'!$D40</f>
        <v>0</v>
      </c>
      <c r="J40" s="218">
        <f>+'G - 1.2'!K40/'G - 1.2'!$D40</f>
        <v>0</v>
      </c>
      <c r="K40" s="218">
        <f>+'G - 1.2'!L40/'G - 1.2'!$D40</f>
        <v>0</v>
      </c>
      <c r="L40" s="218">
        <f>+'G - 1.2'!M40/'G - 1.2'!$D40</f>
        <v>0</v>
      </c>
      <c r="M40" s="222"/>
      <c r="N40" s="222"/>
      <c r="O40" s="222"/>
      <c r="P40" s="222"/>
      <c r="Q40" s="222"/>
      <c r="R40" s="222"/>
      <c r="S40" s="222"/>
      <c r="T40" s="222"/>
      <c r="U40" s="222"/>
      <c r="V40" s="222"/>
      <c r="W40" s="222"/>
      <c r="X40" s="222"/>
      <c r="Y40" s="222"/>
      <c r="Z40" s="222"/>
      <c r="AA40" s="222"/>
      <c r="AB40" s="222"/>
      <c r="AC40" s="218">
        <f t="shared" si="32"/>
        <v>0</v>
      </c>
      <c r="AD40" s="218">
        <f t="shared" si="32"/>
        <v>0</v>
      </c>
      <c r="AE40" s="218">
        <f t="shared" si="32"/>
        <v>0</v>
      </c>
      <c r="AF40" s="218">
        <f>+G40</f>
        <v>0</v>
      </c>
      <c r="AG40" s="218">
        <f>+H40+L40</f>
        <v>0</v>
      </c>
      <c r="AH40" s="218">
        <f>+'G - 1.2'!D40/'G - 1.2'!$D$63</f>
        <v>2.6748265213951111E-3</v>
      </c>
    </row>
    <row r="41" spans="1:34" ht="30" customHeight="1" x14ac:dyDescent="0.35">
      <c r="B41" s="7">
        <v>31</v>
      </c>
      <c r="C41" s="54" t="s">
        <v>236</v>
      </c>
      <c r="D41" s="218">
        <v>0</v>
      </c>
      <c r="E41" s="218">
        <v>0</v>
      </c>
      <c r="F41" s="218">
        <v>0</v>
      </c>
      <c r="G41" s="218">
        <v>0</v>
      </c>
      <c r="H41" s="218">
        <v>0</v>
      </c>
      <c r="I41" s="218">
        <v>0</v>
      </c>
      <c r="J41" s="218">
        <v>0</v>
      </c>
      <c r="K41" s="218">
        <v>0</v>
      </c>
      <c r="L41" s="218">
        <v>0</v>
      </c>
      <c r="M41" s="222"/>
      <c r="N41" s="222"/>
      <c r="O41" s="222"/>
      <c r="P41" s="222"/>
      <c r="Q41" s="222"/>
      <c r="R41" s="222"/>
      <c r="S41" s="222"/>
      <c r="T41" s="222"/>
      <c r="U41" s="222"/>
      <c r="V41" s="222"/>
      <c r="W41" s="222"/>
      <c r="X41" s="222"/>
      <c r="Y41" s="222"/>
      <c r="Z41" s="222"/>
      <c r="AA41" s="222"/>
      <c r="AB41" s="222"/>
      <c r="AC41" s="218">
        <f t="shared" si="32"/>
        <v>0</v>
      </c>
      <c r="AD41" s="218">
        <f t="shared" si="32"/>
        <v>0</v>
      </c>
      <c r="AE41" s="218">
        <f t="shared" si="32"/>
        <v>0</v>
      </c>
      <c r="AF41" s="218">
        <f>+G41</f>
        <v>0</v>
      </c>
      <c r="AG41" s="218">
        <f>+H41+L41</f>
        <v>0</v>
      </c>
      <c r="AH41" s="218">
        <f>+'G - 1.2'!D41/'G - 1.2'!$D$63</f>
        <v>0</v>
      </c>
    </row>
    <row r="42" spans="1:34" ht="15" customHeight="1" x14ac:dyDescent="0.35">
      <c r="B42" s="61">
        <v>32</v>
      </c>
      <c r="C42" s="59" t="s">
        <v>249</v>
      </c>
      <c r="D42" s="226">
        <f>+'G - 1.2'!E58/'G - 1.2'!$D58</f>
        <v>0.15197383946330445</v>
      </c>
      <c r="E42" s="226">
        <f>+'G - 1.2'!F58/'G - 1.2'!$D58</f>
        <v>5.0568047736237066E-3</v>
      </c>
      <c r="F42" s="226">
        <f>+'G - 1.2'!G58/'G - 1.2'!$D58</f>
        <v>0</v>
      </c>
      <c r="G42" s="226">
        <f>+'G - 1.2'!H58/'G - 1.2'!$D58</f>
        <v>6.7424063648316088E-4</v>
      </c>
      <c r="H42" s="226">
        <f>+'G - 1.2'!I58/'G - 1.2'!$D58</f>
        <v>2.595826450460169E-3</v>
      </c>
      <c r="I42" s="226">
        <f>+'G - 1.2'!J58/'G - 1.2'!$D58</f>
        <v>0</v>
      </c>
      <c r="J42" s="226">
        <f>+'G - 1.2'!K58/'G - 1.2'!$D58</f>
        <v>0</v>
      </c>
      <c r="K42" s="226">
        <f>+'G - 1.2'!L58/'G - 1.2'!$D58</f>
        <v>0</v>
      </c>
      <c r="L42" s="226">
        <f>+'G - 1.2'!M58/'G - 1.2'!$D58</f>
        <v>0</v>
      </c>
      <c r="M42" s="227"/>
      <c r="N42" s="227"/>
      <c r="O42" s="227"/>
      <c r="P42" s="227"/>
      <c r="Q42" s="227"/>
      <c r="R42" s="227"/>
      <c r="S42" s="227"/>
      <c r="T42" s="227"/>
      <c r="U42" s="227"/>
      <c r="V42" s="227"/>
      <c r="W42" s="227"/>
      <c r="X42" s="227"/>
      <c r="Y42" s="227"/>
      <c r="Z42" s="227"/>
      <c r="AA42" s="227"/>
      <c r="AB42" s="227"/>
      <c r="AC42" s="226">
        <f>+D42</f>
        <v>0.15197383946330445</v>
      </c>
      <c r="AD42" s="226">
        <f>+E42</f>
        <v>5.0568047736237066E-3</v>
      </c>
      <c r="AE42" s="226">
        <f>+F42+I42</f>
        <v>0</v>
      </c>
      <c r="AF42" s="226">
        <f>+G42</f>
        <v>6.7424063648316088E-4</v>
      </c>
      <c r="AG42" s="226">
        <f>+H42+L42</f>
        <v>2.595826450460169E-3</v>
      </c>
      <c r="AH42" s="226">
        <f>+'G - 1.2'!D58/'G - 1.2'!D63</f>
        <v>0.20770518090089837</v>
      </c>
    </row>
    <row r="43" spans="1:34" x14ac:dyDescent="0.35">
      <c r="B43" s="448"/>
      <c r="C43" s="449"/>
      <c r="D43" s="449"/>
      <c r="E43" s="449"/>
      <c r="F43" s="449"/>
      <c r="G43" s="449"/>
      <c r="H43" s="449"/>
      <c r="I43" s="449"/>
      <c r="J43" s="449"/>
      <c r="K43" s="449"/>
      <c r="L43" s="450"/>
    </row>
    <row r="44" spans="1:34" x14ac:dyDescent="0.35">
      <c r="B44" s="297" t="s">
        <v>518</v>
      </c>
      <c r="C44" s="344"/>
      <c r="D44" s="344"/>
      <c r="E44" s="344"/>
      <c r="F44" s="344"/>
      <c r="G44" s="344"/>
      <c r="H44" s="344"/>
      <c r="I44" s="344"/>
      <c r="J44" s="344"/>
      <c r="K44" s="344"/>
      <c r="L44" s="298"/>
    </row>
    <row r="45" spans="1:34" ht="93" customHeight="1" x14ac:dyDescent="0.35">
      <c r="B45" s="448" t="s">
        <v>323</v>
      </c>
      <c r="C45" s="449"/>
      <c r="D45" s="449"/>
      <c r="E45" s="449"/>
      <c r="F45" s="449"/>
      <c r="G45" s="449"/>
      <c r="H45" s="449"/>
      <c r="I45" s="449"/>
      <c r="J45" s="449"/>
      <c r="K45" s="449"/>
      <c r="L45" s="450"/>
    </row>
    <row r="46" spans="1:34" x14ac:dyDescent="0.35">
      <c r="B46" s="451" t="s">
        <v>508</v>
      </c>
      <c r="C46" s="452"/>
      <c r="D46" s="452"/>
      <c r="E46" s="452"/>
      <c r="F46" s="452"/>
      <c r="G46" s="452"/>
      <c r="H46" s="452"/>
      <c r="I46" s="452"/>
      <c r="J46" s="452"/>
      <c r="K46" s="452"/>
      <c r="L46" s="453"/>
    </row>
    <row r="47" spans="1:34" x14ac:dyDescent="0.35">
      <c r="B47" s="451" t="s">
        <v>325</v>
      </c>
      <c r="C47" s="452"/>
      <c r="D47" s="452"/>
      <c r="E47" s="452"/>
      <c r="F47" s="452"/>
      <c r="G47" s="452"/>
      <c r="H47" s="452"/>
      <c r="I47" s="452"/>
      <c r="J47" s="452"/>
      <c r="K47" s="452"/>
      <c r="L47" s="453"/>
    </row>
    <row r="48" spans="1:34" ht="16.5" customHeight="1" x14ac:dyDescent="0.35">
      <c r="B48" s="443" t="s">
        <v>326</v>
      </c>
      <c r="C48" s="444"/>
      <c r="D48" s="444"/>
      <c r="E48" s="444"/>
      <c r="F48" s="444"/>
      <c r="G48" s="444"/>
      <c r="H48" s="444"/>
      <c r="I48" s="444"/>
      <c r="J48" s="444"/>
      <c r="K48" s="444"/>
      <c r="L48" s="445"/>
    </row>
    <row r="49" spans="2:12" x14ac:dyDescent="0.35">
      <c r="B49" s="65"/>
      <c r="C49" s="65"/>
      <c r="D49" s="65"/>
      <c r="E49" s="65"/>
      <c r="F49" s="68"/>
      <c r="G49" s="65"/>
      <c r="H49" s="65"/>
      <c r="I49" s="68"/>
      <c r="J49" s="68"/>
      <c r="K49" s="68"/>
      <c r="L49" s="65"/>
    </row>
  </sheetData>
  <sheetProtection algorithmName="SHA-512" hashValue="FfrP6NfI3inr+3VLB1SzYXUmpQtpQx33x0AuiVJyKuV3Cq+d8u+yi8TFt6otQ018aLxKUp5w3cD4a5IEW+vPmA==" saltValue="YFdKTtD8Rd9QtCbGv8+CLQ==" spinCount="100000" sheet="1" objects="1" scenarios="1"/>
  <mergeCells count="29">
    <mergeCell ref="B47:L47"/>
    <mergeCell ref="B48:L48"/>
    <mergeCell ref="B4:C9"/>
    <mergeCell ref="D5:AH5"/>
    <mergeCell ref="D6:H6"/>
    <mergeCell ref="I6:L6"/>
    <mergeCell ref="M6:P6"/>
    <mergeCell ref="Q6:T6"/>
    <mergeCell ref="U6:X6"/>
    <mergeCell ref="E8:H8"/>
    <mergeCell ref="J8:L8"/>
    <mergeCell ref="Y7:AB7"/>
    <mergeCell ref="AC7:AG7"/>
    <mergeCell ref="B45:L45"/>
    <mergeCell ref="B46:L46"/>
    <mergeCell ref="B43:L43"/>
    <mergeCell ref="AH7:AH9"/>
    <mergeCell ref="Y6:AB6"/>
    <mergeCell ref="AC6:AG6"/>
    <mergeCell ref="D7:H7"/>
    <mergeCell ref="I7:L7"/>
    <mergeCell ref="M7:P7"/>
    <mergeCell ref="Q7:T7"/>
    <mergeCell ref="U7:X7"/>
    <mergeCell ref="V8:X8"/>
    <mergeCell ref="Z8:AB8"/>
    <mergeCell ref="AD8:AG8"/>
    <mergeCell ref="N8:P8"/>
    <mergeCell ref="R8:T8"/>
  </mergeCells>
  <pageMargins left="0.4" right="0.1" top="0.75" bottom="0.75" header="0.3" footer="0.3"/>
  <pageSetup paperSize="8"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7DAC-9870-4E06-AD1F-81A381DCF91C}">
  <sheetPr>
    <pageSetUpPr fitToPage="1"/>
  </sheetPr>
  <dimension ref="A1:XFC50"/>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customWidth="1"/>
    <col min="2" max="2" width="11.1796875" customWidth="1"/>
    <col min="3" max="3" width="57.81640625" customWidth="1"/>
    <col min="4" max="33" width="10.54296875" customWidth="1"/>
    <col min="34" max="34" width="10.54296875" style="32" customWidth="1"/>
    <col min="35" max="35" width="8.7265625" customWidth="1"/>
    <col min="36" max="16383" width="8.7265625" hidden="1"/>
    <col min="16384" max="16384" width="0.1796875" hidden="1"/>
  </cols>
  <sheetData>
    <row r="1" spans="2:34" x14ac:dyDescent="0.35">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8"/>
    </row>
    <row r="2" spans="2:34" x14ac:dyDescent="0.35">
      <c r="B2" s="142" t="s">
        <v>23</v>
      </c>
      <c r="C2" s="95"/>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8"/>
    </row>
    <row r="3" spans="2:34" x14ac:dyDescent="0.35">
      <c r="B3" s="47"/>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8"/>
    </row>
    <row r="4" spans="2:34" x14ac:dyDescent="0.35">
      <c r="B4" s="478" t="s">
        <v>330</v>
      </c>
      <c r="C4" s="480"/>
      <c r="D4" s="78" t="s">
        <v>161</v>
      </c>
      <c r="E4" s="78" t="s">
        <v>162</v>
      </c>
      <c r="F4" s="78" t="s">
        <v>163</v>
      </c>
      <c r="G4" s="78" t="s">
        <v>164</v>
      </c>
      <c r="H4" s="78" t="s">
        <v>165</v>
      </c>
      <c r="I4" s="78" t="s">
        <v>166</v>
      </c>
      <c r="J4" s="78" t="s">
        <v>167</v>
      </c>
      <c r="K4" s="78" t="s">
        <v>168</v>
      </c>
      <c r="L4" s="78" t="s">
        <v>169</v>
      </c>
      <c r="M4" s="78" t="s">
        <v>170</v>
      </c>
      <c r="N4" s="78" t="s">
        <v>171</v>
      </c>
      <c r="O4" s="78" t="s">
        <v>172</v>
      </c>
      <c r="P4" s="78" t="s">
        <v>173</v>
      </c>
      <c r="Q4" s="78" t="s">
        <v>174</v>
      </c>
      <c r="R4" s="78" t="s">
        <v>175</v>
      </c>
      <c r="S4" s="78" t="s">
        <v>176</v>
      </c>
      <c r="T4" s="78" t="s">
        <v>177</v>
      </c>
      <c r="U4" s="78" t="s">
        <v>178</v>
      </c>
      <c r="V4" s="78" t="s">
        <v>179</v>
      </c>
      <c r="W4" s="78" t="s">
        <v>180</v>
      </c>
      <c r="X4" s="78" t="s">
        <v>181</v>
      </c>
      <c r="Y4" s="78" t="s">
        <v>182</v>
      </c>
      <c r="Z4" s="78" t="s">
        <v>183</v>
      </c>
      <c r="AA4" s="78" t="s">
        <v>184</v>
      </c>
      <c r="AB4" s="78" t="s">
        <v>186</v>
      </c>
      <c r="AC4" s="78" t="s">
        <v>268</v>
      </c>
      <c r="AD4" s="78" t="s">
        <v>187</v>
      </c>
      <c r="AE4" s="78" t="s">
        <v>188</v>
      </c>
      <c r="AF4" s="78" t="s">
        <v>189</v>
      </c>
      <c r="AG4" s="78" t="s">
        <v>190</v>
      </c>
      <c r="AH4" s="79" t="s">
        <v>191</v>
      </c>
    </row>
    <row r="5" spans="2:34" x14ac:dyDescent="0.35">
      <c r="B5" s="491"/>
      <c r="C5" s="492"/>
      <c r="D5" s="481" t="s">
        <v>328</v>
      </c>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396"/>
    </row>
    <row r="6" spans="2:34" s="1" customFormat="1" ht="18.649999999999999" customHeight="1" x14ac:dyDescent="0.35">
      <c r="B6" s="491"/>
      <c r="C6" s="492"/>
      <c r="D6" s="481" t="s">
        <v>194</v>
      </c>
      <c r="E6" s="482"/>
      <c r="F6" s="482"/>
      <c r="G6" s="482"/>
      <c r="H6" s="396"/>
      <c r="I6" s="481" t="s">
        <v>195</v>
      </c>
      <c r="J6" s="482"/>
      <c r="K6" s="482"/>
      <c r="L6" s="396"/>
      <c r="M6" s="481" t="s">
        <v>196</v>
      </c>
      <c r="N6" s="482"/>
      <c r="O6" s="482"/>
      <c r="P6" s="396"/>
      <c r="Q6" s="481" t="s">
        <v>197</v>
      </c>
      <c r="R6" s="482"/>
      <c r="S6" s="482"/>
      <c r="T6" s="396"/>
      <c r="U6" s="481" t="s">
        <v>198</v>
      </c>
      <c r="V6" s="482"/>
      <c r="W6" s="482"/>
      <c r="X6" s="396"/>
      <c r="Y6" s="481" t="s">
        <v>199</v>
      </c>
      <c r="Z6" s="482"/>
      <c r="AA6" s="482"/>
      <c r="AB6" s="396"/>
      <c r="AC6" s="481" t="s">
        <v>311</v>
      </c>
      <c r="AD6" s="482"/>
      <c r="AE6" s="482"/>
      <c r="AF6" s="482"/>
      <c r="AG6" s="396"/>
      <c r="AH6" s="288"/>
    </row>
    <row r="7" spans="2:34" s="1" customFormat="1" ht="41.15" customHeight="1" x14ac:dyDescent="0.35">
      <c r="B7" s="491"/>
      <c r="C7" s="492"/>
      <c r="D7" s="478" t="s">
        <v>312</v>
      </c>
      <c r="E7" s="479"/>
      <c r="F7" s="479"/>
      <c r="G7" s="479"/>
      <c r="H7" s="480"/>
      <c r="I7" s="478" t="s">
        <v>312</v>
      </c>
      <c r="J7" s="479"/>
      <c r="K7" s="479"/>
      <c r="L7" s="480"/>
      <c r="M7" s="478" t="s">
        <v>313</v>
      </c>
      <c r="N7" s="479"/>
      <c r="O7" s="479"/>
      <c r="P7" s="480"/>
      <c r="Q7" s="478" t="s">
        <v>313</v>
      </c>
      <c r="R7" s="479"/>
      <c r="S7" s="479"/>
      <c r="T7" s="480"/>
      <c r="U7" s="478" t="s">
        <v>313</v>
      </c>
      <c r="V7" s="479"/>
      <c r="W7" s="479"/>
      <c r="X7" s="480"/>
      <c r="Y7" s="478" t="s">
        <v>313</v>
      </c>
      <c r="Z7" s="479"/>
      <c r="AA7" s="479"/>
      <c r="AB7" s="480"/>
      <c r="AC7" s="478" t="s">
        <v>312</v>
      </c>
      <c r="AD7" s="479"/>
      <c r="AE7" s="479"/>
      <c r="AF7" s="479"/>
      <c r="AG7" s="480"/>
      <c r="AH7" s="483" t="s">
        <v>314</v>
      </c>
    </row>
    <row r="8" spans="2:34" s="1" customFormat="1" ht="45" customHeight="1" x14ac:dyDescent="0.35">
      <c r="B8" s="491"/>
      <c r="C8" s="492"/>
      <c r="D8" s="272"/>
      <c r="E8" s="478" t="s">
        <v>315</v>
      </c>
      <c r="F8" s="479"/>
      <c r="G8" s="479"/>
      <c r="H8" s="480"/>
      <c r="I8" s="272"/>
      <c r="J8" s="478" t="s">
        <v>315</v>
      </c>
      <c r="K8" s="479"/>
      <c r="L8" s="480"/>
      <c r="M8" s="272"/>
      <c r="N8" s="478" t="s">
        <v>316</v>
      </c>
      <c r="O8" s="479"/>
      <c r="P8" s="480"/>
      <c r="Q8" s="272"/>
      <c r="R8" s="478" t="s">
        <v>316</v>
      </c>
      <c r="S8" s="479"/>
      <c r="T8" s="480"/>
      <c r="U8" s="272"/>
      <c r="V8" s="478" t="s">
        <v>316</v>
      </c>
      <c r="W8" s="479"/>
      <c r="X8" s="480"/>
      <c r="Y8" s="272"/>
      <c r="Z8" s="478" t="s">
        <v>316</v>
      </c>
      <c r="AA8" s="479"/>
      <c r="AB8" s="480"/>
      <c r="AC8" s="272"/>
      <c r="AD8" s="478" t="s">
        <v>315</v>
      </c>
      <c r="AE8" s="479"/>
      <c r="AF8" s="479"/>
      <c r="AG8" s="480"/>
      <c r="AH8" s="484"/>
    </row>
    <row r="9" spans="2:34" s="1" customFormat="1" ht="43.5" x14ac:dyDescent="0.35">
      <c r="B9" s="493"/>
      <c r="C9" s="494"/>
      <c r="D9" s="186"/>
      <c r="E9" s="186"/>
      <c r="F9" s="289" t="s">
        <v>210</v>
      </c>
      <c r="G9" s="264" t="s">
        <v>212</v>
      </c>
      <c r="H9" s="264" t="s">
        <v>211</v>
      </c>
      <c r="I9" s="186"/>
      <c r="J9" s="186"/>
      <c r="K9" s="289" t="s">
        <v>210</v>
      </c>
      <c r="L9" s="264" t="s">
        <v>211</v>
      </c>
      <c r="M9" s="186"/>
      <c r="N9" s="186"/>
      <c r="O9" s="289" t="s">
        <v>210</v>
      </c>
      <c r="P9" s="264" t="s">
        <v>211</v>
      </c>
      <c r="Q9" s="186"/>
      <c r="R9" s="186"/>
      <c r="S9" s="289" t="s">
        <v>210</v>
      </c>
      <c r="T9" s="264" t="s">
        <v>211</v>
      </c>
      <c r="U9" s="186"/>
      <c r="V9" s="186"/>
      <c r="W9" s="289" t="s">
        <v>210</v>
      </c>
      <c r="X9" s="264" t="s">
        <v>211</v>
      </c>
      <c r="Y9" s="186"/>
      <c r="Z9" s="186"/>
      <c r="AA9" s="289" t="s">
        <v>210</v>
      </c>
      <c r="AB9" s="264" t="s">
        <v>211</v>
      </c>
      <c r="AC9" s="186"/>
      <c r="AD9" s="186"/>
      <c r="AE9" s="289" t="s">
        <v>210</v>
      </c>
      <c r="AF9" s="264" t="s">
        <v>212</v>
      </c>
      <c r="AG9" s="264" t="s">
        <v>211</v>
      </c>
      <c r="AH9" s="485"/>
    </row>
    <row r="10" spans="2:34" x14ac:dyDescent="0.35">
      <c r="B10" s="46"/>
      <c r="C10" s="45" t="s">
        <v>213</v>
      </c>
      <c r="D10" s="44"/>
      <c r="E10" s="43"/>
      <c r="F10" s="43"/>
      <c r="G10" s="37"/>
      <c r="H10" s="37"/>
      <c r="I10" s="37"/>
      <c r="J10" s="43"/>
      <c r="K10" s="43"/>
      <c r="L10" s="37"/>
      <c r="M10" s="37"/>
      <c r="N10" s="43"/>
      <c r="O10" s="43"/>
      <c r="P10" s="37"/>
      <c r="Q10" s="37"/>
      <c r="R10" s="43"/>
      <c r="S10" s="43"/>
      <c r="T10" s="37"/>
      <c r="U10" s="37"/>
      <c r="V10" s="43"/>
      <c r="W10" s="43"/>
      <c r="X10" s="37"/>
      <c r="Y10" s="37"/>
      <c r="Z10" s="43"/>
      <c r="AA10" s="43"/>
      <c r="AB10" s="37"/>
      <c r="AC10" s="37"/>
      <c r="AD10" s="43"/>
      <c r="AE10" s="43"/>
      <c r="AF10" s="37"/>
      <c r="AG10" s="37"/>
      <c r="AH10" s="42"/>
    </row>
    <row r="11" spans="2:34" ht="29" x14ac:dyDescent="0.35">
      <c r="B11" s="35">
        <v>1</v>
      </c>
      <c r="C11" s="33" t="s">
        <v>331</v>
      </c>
      <c r="D11" s="228">
        <v>0.23880000000000001</v>
      </c>
      <c r="E11" s="228">
        <v>9.5100000000000004E-2</v>
      </c>
      <c r="F11" s="228">
        <v>0</v>
      </c>
      <c r="G11" s="228">
        <v>2.0500000000000001E-2</v>
      </c>
      <c r="H11" s="228">
        <v>6.1600000000000002E-2</v>
      </c>
      <c r="I11" s="229">
        <v>0</v>
      </c>
      <c r="J11" s="229">
        <v>0</v>
      </c>
      <c r="K11" s="229">
        <v>0</v>
      </c>
      <c r="L11" s="229">
        <v>0</v>
      </c>
      <c r="M11" s="219"/>
      <c r="N11" s="219"/>
      <c r="O11" s="219"/>
      <c r="P11" s="219"/>
      <c r="Q11" s="219"/>
      <c r="R11" s="219"/>
      <c r="S11" s="219"/>
      <c r="T11" s="219"/>
      <c r="U11" s="219"/>
      <c r="V11" s="219"/>
      <c r="W11" s="219"/>
      <c r="X11" s="219"/>
      <c r="Y11" s="219"/>
      <c r="Z11" s="219"/>
      <c r="AA11" s="219"/>
      <c r="AB11" s="219"/>
      <c r="AC11" s="228">
        <f t="shared" ref="AC11:AE12" si="0">+D11+I11</f>
        <v>0.23880000000000001</v>
      </c>
      <c r="AD11" s="228">
        <f t="shared" si="0"/>
        <v>9.5100000000000004E-2</v>
      </c>
      <c r="AE11" s="228">
        <f t="shared" si="0"/>
        <v>0</v>
      </c>
      <c r="AF11" s="228">
        <f>+G11</f>
        <v>2.0500000000000001E-2</v>
      </c>
      <c r="AG11" s="228">
        <f>+H11+L11</f>
        <v>6.1600000000000002E-2</v>
      </c>
      <c r="AH11" s="228">
        <v>3.8E-3</v>
      </c>
    </row>
    <row r="12" spans="2:34" x14ac:dyDescent="0.35">
      <c r="B12" s="35">
        <v>2</v>
      </c>
      <c r="C12" s="34" t="s">
        <v>332</v>
      </c>
      <c r="D12" s="228">
        <v>0.3982</v>
      </c>
      <c r="E12" s="228">
        <v>0</v>
      </c>
      <c r="F12" s="228">
        <v>0</v>
      </c>
      <c r="G12" s="228">
        <v>0</v>
      </c>
      <c r="H12" s="228">
        <v>0</v>
      </c>
      <c r="I12" s="229">
        <v>0</v>
      </c>
      <c r="J12" s="229">
        <v>0</v>
      </c>
      <c r="K12" s="229">
        <v>0</v>
      </c>
      <c r="L12" s="229">
        <v>0</v>
      </c>
      <c r="M12" s="222"/>
      <c r="N12" s="222"/>
      <c r="O12" s="222"/>
      <c r="P12" s="222"/>
      <c r="Q12" s="222"/>
      <c r="R12" s="222"/>
      <c r="S12" s="222"/>
      <c r="T12" s="222"/>
      <c r="U12" s="222"/>
      <c r="V12" s="222"/>
      <c r="W12" s="222"/>
      <c r="X12" s="222"/>
      <c r="Y12" s="222"/>
      <c r="Z12" s="222"/>
      <c r="AA12" s="222"/>
      <c r="AB12" s="222"/>
      <c r="AC12" s="228">
        <f t="shared" si="0"/>
        <v>0.3982</v>
      </c>
      <c r="AD12" s="228">
        <f t="shared" si="0"/>
        <v>0</v>
      </c>
      <c r="AE12" s="228">
        <f t="shared" si="0"/>
        <v>0</v>
      </c>
      <c r="AF12" s="228">
        <f>+G12</f>
        <v>0</v>
      </c>
      <c r="AG12" s="228">
        <f>+H12+L12</f>
        <v>0</v>
      </c>
      <c r="AH12" s="228">
        <v>8.0000000000000004E-4</v>
      </c>
    </row>
    <row r="13" spans="2:34" s="136" customFormat="1" x14ac:dyDescent="0.35">
      <c r="B13" s="144">
        <v>3</v>
      </c>
      <c r="C13" s="145" t="s">
        <v>333</v>
      </c>
      <c r="D13" s="230">
        <v>0</v>
      </c>
      <c r="E13" s="230">
        <v>0</v>
      </c>
      <c r="F13" s="230">
        <v>0</v>
      </c>
      <c r="G13" s="230">
        <v>0</v>
      </c>
      <c r="H13" s="230">
        <v>0</v>
      </c>
      <c r="I13" s="230">
        <v>0</v>
      </c>
      <c r="J13" s="230">
        <v>0</v>
      </c>
      <c r="K13" s="230">
        <v>0</v>
      </c>
      <c r="L13" s="230">
        <v>0</v>
      </c>
      <c r="M13" s="216"/>
      <c r="N13" s="216"/>
      <c r="O13" s="216"/>
      <c r="P13" s="216"/>
      <c r="Q13" s="216"/>
      <c r="R13" s="216"/>
      <c r="S13" s="216"/>
      <c r="T13" s="216"/>
      <c r="U13" s="216"/>
      <c r="V13" s="216"/>
      <c r="W13" s="216"/>
      <c r="X13" s="216"/>
      <c r="Y13" s="216"/>
      <c r="Z13" s="216"/>
      <c r="AA13" s="216"/>
      <c r="AB13" s="216"/>
      <c r="AC13" s="230">
        <f t="shared" ref="AC13:AC15" si="1">+D13+I13</f>
        <v>0</v>
      </c>
      <c r="AD13" s="230">
        <f t="shared" ref="AD13:AD15" si="2">+E13+J13</f>
        <v>0</v>
      </c>
      <c r="AE13" s="230">
        <f t="shared" ref="AE13:AE15" si="3">+F13+K13</f>
        <v>0</v>
      </c>
      <c r="AF13" s="230">
        <f t="shared" ref="AF13:AF15" si="4">+G13</f>
        <v>0</v>
      </c>
      <c r="AG13" s="230">
        <f t="shared" ref="AG13:AG15" si="5">+H13+L13</f>
        <v>0</v>
      </c>
      <c r="AH13" s="230">
        <v>0</v>
      </c>
    </row>
    <row r="14" spans="2:34" ht="16.5" x14ac:dyDescent="0.35">
      <c r="B14" s="35">
        <v>4</v>
      </c>
      <c r="C14" s="36" t="s">
        <v>334</v>
      </c>
      <c r="D14" s="228">
        <v>0</v>
      </c>
      <c r="E14" s="228">
        <v>0</v>
      </c>
      <c r="F14" s="228">
        <v>0</v>
      </c>
      <c r="G14" s="228">
        <v>0</v>
      </c>
      <c r="H14" s="228">
        <v>0</v>
      </c>
      <c r="I14" s="228">
        <v>0</v>
      </c>
      <c r="J14" s="228">
        <v>0</v>
      </c>
      <c r="K14" s="228">
        <v>0</v>
      </c>
      <c r="L14" s="228">
        <v>0</v>
      </c>
      <c r="M14" s="219"/>
      <c r="N14" s="219"/>
      <c r="O14" s="219"/>
      <c r="P14" s="219"/>
      <c r="Q14" s="219"/>
      <c r="R14" s="219"/>
      <c r="S14" s="219"/>
      <c r="T14" s="219"/>
      <c r="U14" s="219"/>
      <c r="V14" s="219"/>
      <c r="W14" s="219"/>
      <c r="X14" s="219"/>
      <c r="Y14" s="219"/>
      <c r="Z14" s="219"/>
      <c r="AA14" s="219"/>
      <c r="AB14" s="219"/>
      <c r="AC14" s="228">
        <f t="shared" si="1"/>
        <v>0</v>
      </c>
      <c r="AD14" s="228">
        <f t="shared" si="2"/>
        <v>0</v>
      </c>
      <c r="AE14" s="228">
        <f t="shared" si="3"/>
        <v>0</v>
      </c>
      <c r="AF14" s="228">
        <f t="shared" si="4"/>
        <v>0</v>
      </c>
      <c r="AG14" s="228">
        <f t="shared" si="5"/>
        <v>0</v>
      </c>
      <c r="AH14" s="228">
        <v>0</v>
      </c>
    </row>
    <row r="15" spans="2:34" x14ac:dyDescent="0.35">
      <c r="B15" s="41">
        <v>5</v>
      </c>
      <c r="C15" s="39" t="s">
        <v>335</v>
      </c>
      <c r="D15" s="228">
        <v>0</v>
      </c>
      <c r="E15" s="228">
        <v>0</v>
      </c>
      <c r="F15" s="228">
        <v>0</v>
      </c>
      <c r="G15" s="228">
        <v>0</v>
      </c>
      <c r="H15" s="228">
        <v>0</v>
      </c>
      <c r="I15" s="228">
        <v>0</v>
      </c>
      <c r="J15" s="228">
        <v>0</v>
      </c>
      <c r="K15" s="228">
        <v>0</v>
      </c>
      <c r="L15" s="228">
        <v>0</v>
      </c>
      <c r="M15" s="219"/>
      <c r="N15" s="219"/>
      <c r="O15" s="219"/>
      <c r="P15" s="219"/>
      <c r="Q15" s="219"/>
      <c r="R15" s="219"/>
      <c r="S15" s="219"/>
      <c r="T15" s="219"/>
      <c r="U15" s="219"/>
      <c r="V15" s="219"/>
      <c r="W15" s="219"/>
      <c r="X15" s="219"/>
      <c r="Y15" s="219"/>
      <c r="Z15" s="219"/>
      <c r="AA15" s="219"/>
      <c r="AB15" s="219"/>
      <c r="AC15" s="228">
        <f t="shared" si="1"/>
        <v>0</v>
      </c>
      <c r="AD15" s="228">
        <f t="shared" si="2"/>
        <v>0</v>
      </c>
      <c r="AE15" s="228">
        <f t="shared" si="3"/>
        <v>0</v>
      </c>
      <c r="AF15" s="228">
        <f t="shared" si="4"/>
        <v>0</v>
      </c>
      <c r="AG15" s="228">
        <f t="shared" si="5"/>
        <v>0</v>
      </c>
      <c r="AH15" s="228">
        <v>0</v>
      </c>
    </row>
    <row r="16" spans="2:34" x14ac:dyDescent="0.35">
      <c r="B16" s="35">
        <v>6</v>
      </c>
      <c r="C16" s="36" t="s">
        <v>336</v>
      </c>
      <c r="D16" s="228">
        <v>0</v>
      </c>
      <c r="E16" s="228">
        <v>0</v>
      </c>
      <c r="F16" s="223"/>
      <c r="G16" s="228">
        <v>0</v>
      </c>
      <c r="H16" s="228">
        <v>0</v>
      </c>
      <c r="I16" s="228">
        <v>0</v>
      </c>
      <c r="J16" s="228">
        <v>0</v>
      </c>
      <c r="K16" s="223"/>
      <c r="L16" s="228">
        <v>0</v>
      </c>
      <c r="M16" s="221"/>
      <c r="N16" s="222"/>
      <c r="O16" s="223"/>
      <c r="P16" s="222"/>
      <c r="Q16" s="221"/>
      <c r="R16" s="222"/>
      <c r="S16" s="223"/>
      <c r="T16" s="222"/>
      <c r="U16" s="221"/>
      <c r="V16" s="222"/>
      <c r="W16" s="223"/>
      <c r="X16" s="222"/>
      <c r="Y16" s="221"/>
      <c r="Z16" s="222"/>
      <c r="AA16" s="223"/>
      <c r="AB16" s="222"/>
      <c r="AC16" s="228">
        <f t="shared" ref="AC16" si="6">+D16+I16</f>
        <v>0</v>
      </c>
      <c r="AD16" s="228">
        <f t="shared" ref="AD16" si="7">+E16+J16</f>
        <v>0</v>
      </c>
      <c r="AE16" s="223"/>
      <c r="AF16" s="228">
        <f t="shared" ref="AF16" si="8">+G16</f>
        <v>0</v>
      </c>
      <c r="AG16" s="228">
        <f t="shared" ref="AG16" si="9">+H16+L16</f>
        <v>0</v>
      </c>
      <c r="AH16" s="228">
        <v>0</v>
      </c>
    </row>
    <row r="17" spans="1:34" s="136" customFormat="1" x14ac:dyDescent="0.35">
      <c r="B17" s="144">
        <v>7</v>
      </c>
      <c r="C17" s="145" t="s">
        <v>337</v>
      </c>
      <c r="D17" s="230">
        <v>0.3982</v>
      </c>
      <c r="E17" s="230">
        <v>0</v>
      </c>
      <c r="F17" s="230">
        <v>0</v>
      </c>
      <c r="G17" s="230">
        <v>0</v>
      </c>
      <c r="H17" s="230">
        <v>0</v>
      </c>
      <c r="I17" s="231">
        <v>0</v>
      </c>
      <c r="J17" s="231">
        <v>0</v>
      </c>
      <c r="K17" s="231">
        <v>0</v>
      </c>
      <c r="L17" s="231">
        <v>0</v>
      </c>
      <c r="M17" s="216"/>
      <c r="N17" s="216"/>
      <c r="O17" s="216"/>
      <c r="P17" s="216"/>
      <c r="Q17" s="216"/>
      <c r="R17" s="216"/>
      <c r="S17" s="216"/>
      <c r="T17" s="216"/>
      <c r="U17" s="216"/>
      <c r="V17" s="216"/>
      <c r="W17" s="216"/>
      <c r="X17" s="216"/>
      <c r="Y17" s="216"/>
      <c r="Z17" s="216"/>
      <c r="AA17" s="216"/>
      <c r="AB17" s="216"/>
      <c r="AC17" s="230">
        <f t="shared" ref="AC17:AE19" si="10">+D17+I17</f>
        <v>0.3982</v>
      </c>
      <c r="AD17" s="230">
        <f t="shared" si="10"/>
        <v>0</v>
      </c>
      <c r="AE17" s="230">
        <f t="shared" si="10"/>
        <v>0</v>
      </c>
      <c r="AF17" s="230">
        <f>+G17</f>
        <v>0</v>
      </c>
      <c r="AG17" s="230">
        <f>+H17+L17</f>
        <v>0</v>
      </c>
      <c r="AH17" s="230">
        <v>8.0000000000000004E-4</v>
      </c>
    </row>
    <row r="18" spans="1:34" x14ac:dyDescent="0.35">
      <c r="B18" s="35">
        <v>8</v>
      </c>
      <c r="C18" s="36" t="s">
        <v>338</v>
      </c>
      <c r="D18" s="228">
        <v>0</v>
      </c>
      <c r="E18" s="228">
        <v>0</v>
      </c>
      <c r="F18" s="228">
        <v>0</v>
      </c>
      <c r="G18" s="228">
        <v>0</v>
      </c>
      <c r="H18" s="228">
        <v>0</v>
      </c>
      <c r="I18" s="229">
        <v>0</v>
      </c>
      <c r="J18" s="229">
        <v>0</v>
      </c>
      <c r="K18" s="229">
        <v>0</v>
      </c>
      <c r="L18" s="229">
        <v>0</v>
      </c>
      <c r="M18" s="219"/>
      <c r="N18" s="219"/>
      <c r="O18" s="219"/>
      <c r="P18" s="219"/>
      <c r="Q18" s="219"/>
      <c r="R18" s="219"/>
      <c r="S18" s="219"/>
      <c r="T18" s="219"/>
      <c r="U18" s="219"/>
      <c r="V18" s="219"/>
      <c r="W18" s="219"/>
      <c r="X18" s="219"/>
      <c r="Y18" s="219"/>
      <c r="Z18" s="219"/>
      <c r="AA18" s="219"/>
      <c r="AB18" s="219"/>
      <c r="AC18" s="228">
        <f t="shared" si="10"/>
        <v>0</v>
      </c>
      <c r="AD18" s="228">
        <f t="shared" si="10"/>
        <v>0</v>
      </c>
      <c r="AE18" s="228">
        <f t="shared" si="10"/>
        <v>0</v>
      </c>
      <c r="AF18" s="228">
        <f>+G18</f>
        <v>0</v>
      </c>
      <c r="AG18" s="228">
        <f>+H18+L18</f>
        <v>0</v>
      </c>
      <c r="AH18" s="228">
        <v>4.0000000000000002E-4</v>
      </c>
    </row>
    <row r="19" spans="1:34" ht="16.5" x14ac:dyDescent="0.35">
      <c r="B19" s="35">
        <v>9</v>
      </c>
      <c r="C19" s="38" t="s">
        <v>334</v>
      </c>
      <c r="D19" s="228">
        <v>0</v>
      </c>
      <c r="E19" s="228">
        <v>0</v>
      </c>
      <c r="F19" s="228">
        <v>0</v>
      </c>
      <c r="G19" s="228">
        <v>0</v>
      </c>
      <c r="H19" s="228">
        <v>0</v>
      </c>
      <c r="I19" s="229">
        <v>0</v>
      </c>
      <c r="J19" s="229">
        <v>0</v>
      </c>
      <c r="K19" s="229">
        <v>0</v>
      </c>
      <c r="L19" s="229">
        <v>0</v>
      </c>
      <c r="M19" s="219"/>
      <c r="N19" s="219"/>
      <c r="O19" s="219"/>
      <c r="P19" s="219"/>
      <c r="Q19" s="219"/>
      <c r="R19" s="219"/>
      <c r="S19" s="219"/>
      <c r="T19" s="219"/>
      <c r="U19" s="219"/>
      <c r="V19" s="219"/>
      <c r="W19" s="219"/>
      <c r="X19" s="219"/>
      <c r="Y19" s="219"/>
      <c r="Z19" s="219"/>
      <c r="AA19" s="219"/>
      <c r="AB19" s="219"/>
      <c r="AC19" s="228">
        <f t="shared" si="10"/>
        <v>0</v>
      </c>
      <c r="AD19" s="228">
        <f t="shared" si="10"/>
        <v>0</v>
      </c>
      <c r="AE19" s="228">
        <f t="shared" si="10"/>
        <v>0</v>
      </c>
      <c r="AF19" s="228">
        <f>+G19</f>
        <v>0</v>
      </c>
      <c r="AG19" s="228">
        <f>+H19+L19</f>
        <v>0</v>
      </c>
      <c r="AH19" s="228">
        <v>4.0000000000000002E-4</v>
      </c>
    </row>
    <row r="20" spans="1:34" x14ac:dyDescent="0.35">
      <c r="A20" s="194"/>
      <c r="B20" s="41">
        <v>10</v>
      </c>
      <c r="C20" s="40" t="s">
        <v>335</v>
      </c>
      <c r="D20" s="228">
        <v>0</v>
      </c>
      <c r="E20" s="228">
        <v>0</v>
      </c>
      <c r="F20" s="228">
        <v>0</v>
      </c>
      <c r="G20" s="228">
        <v>0</v>
      </c>
      <c r="H20" s="228">
        <v>0</v>
      </c>
      <c r="I20" s="228">
        <v>0</v>
      </c>
      <c r="J20" s="228">
        <v>0</v>
      </c>
      <c r="K20" s="228">
        <v>0</v>
      </c>
      <c r="L20" s="228">
        <v>0</v>
      </c>
      <c r="M20" s="222"/>
      <c r="N20" s="222"/>
      <c r="O20" s="222"/>
      <c r="P20" s="222"/>
      <c r="Q20" s="222"/>
      <c r="R20" s="222"/>
      <c r="S20" s="222"/>
      <c r="T20" s="222"/>
      <c r="U20" s="222"/>
      <c r="V20" s="222"/>
      <c r="W20" s="222"/>
      <c r="X20" s="222"/>
      <c r="Y20" s="222"/>
      <c r="Z20" s="222"/>
      <c r="AA20" s="222"/>
      <c r="AB20" s="222"/>
      <c r="AC20" s="228">
        <f t="shared" ref="AC20" si="11">+D20+I20</f>
        <v>0</v>
      </c>
      <c r="AD20" s="228">
        <f t="shared" ref="AD20" si="12">+E20+J20</f>
        <v>0</v>
      </c>
      <c r="AE20" s="228">
        <f t="shared" ref="AE20" si="13">+F20+K20</f>
        <v>0</v>
      </c>
      <c r="AF20" s="228">
        <f t="shared" ref="AF20" si="14">+G20</f>
        <v>0</v>
      </c>
      <c r="AG20" s="228">
        <f t="shared" ref="AG20" si="15">+H20+L20</f>
        <v>0</v>
      </c>
      <c r="AH20" s="228">
        <v>0</v>
      </c>
    </row>
    <row r="21" spans="1:34" x14ac:dyDescent="0.35">
      <c r="B21" s="35">
        <v>11</v>
      </c>
      <c r="C21" s="38" t="s">
        <v>336</v>
      </c>
      <c r="D21" s="228">
        <v>0</v>
      </c>
      <c r="E21" s="228">
        <v>0</v>
      </c>
      <c r="F21" s="223"/>
      <c r="G21" s="228">
        <v>0</v>
      </c>
      <c r="H21" s="228">
        <v>0</v>
      </c>
      <c r="I21" s="228">
        <v>0</v>
      </c>
      <c r="J21" s="228">
        <v>0</v>
      </c>
      <c r="K21" s="223"/>
      <c r="L21" s="228">
        <v>0</v>
      </c>
      <c r="M21" s="222"/>
      <c r="N21" s="222"/>
      <c r="O21" s="223"/>
      <c r="P21" s="222"/>
      <c r="Q21" s="222"/>
      <c r="R21" s="222"/>
      <c r="S21" s="223"/>
      <c r="T21" s="222"/>
      <c r="U21" s="222"/>
      <c r="V21" s="222"/>
      <c r="W21" s="223"/>
      <c r="X21" s="222"/>
      <c r="Y21" s="222"/>
      <c r="Z21" s="222"/>
      <c r="AA21" s="223"/>
      <c r="AB21" s="222"/>
      <c r="AC21" s="228">
        <f t="shared" ref="AC21:AC24" si="16">+D21+I21</f>
        <v>0</v>
      </c>
      <c r="AD21" s="228">
        <f t="shared" ref="AD21:AD24" si="17">+E21+J21</f>
        <v>0</v>
      </c>
      <c r="AE21" s="223"/>
      <c r="AF21" s="228">
        <f t="shared" ref="AF21:AF24" si="18">+G21</f>
        <v>0</v>
      </c>
      <c r="AG21" s="228">
        <f t="shared" ref="AG21:AG24" si="19">+H21+L21</f>
        <v>0</v>
      </c>
      <c r="AH21" s="228">
        <v>0</v>
      </c>
    </row>
    <row r="22" spans="1:34" x14ac:dyDescent="0.35">
      <c r="B22" s="35">
        <v>12</v>
      </c>
      <c r="C22" s="36" t="s">
        <v>339</v>
      </c>
      <c r="D22" s="228">
        <v>0</v>
      </c>
      <c r="E22" s="228">
        <v>0</v>
      </c>
      <c r="F22" s="228">
        <v>0</v>
      </c>
      <c r="G22" s="228">
        <v>0</v>
      </c>
      <c r="H22" s="228">
        <v>0</v>
      </c>
      <c r="I22" s="228">
        <v>0</v>
      </c>
      <c r="J22" s="228">
        <v>0</v>
      </c>
      <c r="K22" s="228">
        <v>0</v>
      </c>
      <c r="L22" s="228">
        <v>0</v>
      </c>
      <c r="M22" s="222"/>
      <c r="N22" s="222"/>
      <c r="O22" s="222"/>
      <c r="P22" s="222"/>
      <c r="Q22" s="222"/>
      <c r="R22" s="222"/>
      <c r="S22" s="222"/>
      <c r="T22" s="222"/>
      <c r="U22" s="222"/>
      <c r="V22" s="222"/>
      <c r="W22" s="222"/>
      <c r="X22" s="222"/>
      <c r="Y22" s="222"/>
      <c r="Z22" s="222"/>
      <c r="AA22" s="222"/>
      <c r="AB22" s="222"/>
      <c r="AC22" s="228">
        <f t="shared" si="16"/>
        <v>0</v>
      </c>
      <c r="AD22" s="228">
        <f t="shared" si="17"/>
        <v>0</v>
      </c>
      <c r="AE22" s="228">
        <f t="shared" ref="AE22:AE24" si="20">+F22+K22</f>
        <v>0</v>
      </c>
      <c r="AF22" s="228">
        <f t="shared" si="18"/>
        <v>0</v>
      </c>
      <c r="AG22" s="228">
        <f t="shared" si="19"/>
        <v>0</v>
      </c>
      <c r="AH22" s="228">
        <v>0</v>
      </c>
    </row>
    <row r="23" spans="1:34" ht="16.5" x14ac:dyDescent="0.35">
      <c r="B23" s="35">
        <v>13</v>
      </c>
      <c r="C23" s="38" t="s">
        <v>334</v>
      </c>
      <c r="D23" s="228">
        <v>0</v>
      </c>
      <c r="E23" s="228">
        <v>0</v>
      </c>
      <c r="F23" s="228">
        <v>0</v>
      </c>
      <c r="G23" s="228">
        <v>0</v>
      </c>
      <c r="H23" s="228">
        <v>0</v>
      </c>
      <c r="I23" s="228">
        <v>0</v>
      </c>
      <c r="J23" s="228">
        <v>0</v>
      </c>
      <c r="K23" s="228">
        <v>0</v>
      </c>
      <c r="L23" s="228">
        <v>0</v>
      </c>
      <c r="M23" s="222"/>
      <c r="N23" s="222"/>
      <c r="O23" s="222"/>
      <c r="P23" s="222"/>
      <c r="Q23" s="222"/>
      <c r="R23" s="222"/>
      <c r="S23" s="222"/>
      <c r="T23" s="222"/>
      <c r="U23" s="222"/>
      <c r="V23" s="222"/>
      <c r="W23" s="222"/>
      <c r="X23" s="222"/>
      <c r="Y23" s="222"/>
      <c r="Z23" s="222"/>
      <c r="AA23" s="222"/>
      <c r="AB23" s="222"/>
      <c r="AC23" s="228">
        <f t="shared" si="16"/>
        <v>0</v>
      </c>
      <c r="AD23" s="228">
        <f t="shared" si="17"/>
        <v>0</v>
      </c>
      <c r="AE23" s="228">
        <f t="shared" si="20"/>
        <v>0</v>
      </c>
      <c r="AF23" s="228">
        <f t="shared" si="18"/>
        <v>0</v>
      </c>
      <c r="AG23" s="228">
        <f t="shared" si="19"/>
        <v>0</v>
      </c>
      <c r="AH23" s="228">
        <v>0</v>
      </c>
    </row>
    <row r="24" spans="1:34" x14ac:dyDescent="0.35">
      <c r="B24" s="41">
        <v>14</v>
      </c>
      <c r="C24" s="40" t="s">
        <v>335</v>
      </c>
      <c r="D24" s="228">
        <v>0</v>
      </c>
      <c r="E24" s="228">
        <v>0</v>
      </c>
      <c r="F24" s="228">
        <v>0</v>
      </c>
      <c r="G24" s="228">
        <v>0</v>
      </c>
      <c r="H24" s="228">
        <v>0</v>
      </c>
      <c r="I24" s="228">
        <v>0</v>
      </c>
      <c r="J24" s="228">
        <v>0</v>
      </c>
      <c r="K24" s="228">
        <v>0</v>
      </c>
      <c r="L24" s="228">
        <v>0</v>
      </c>
      <c r="M24" s="222"/>
      <c r="N24" s="222"/>
      <c r="O24" s="222"/>
      <c r="P24" s="222"/>
      <c r="Q24" s="222"/>
      <c r="R24" s="222"/>
      <c r="S24" s="222"/>
      <c r="T24" s="222"/>
      <c r="U24" s="222"/>
      <c r="V24" s="222"/>
      <c r="W24" s="222"/>
      <c r="X24" s="222"/>
      <c r="Y24" s="222"/>
      <c r="Z24" s="222"/>
      <c r="AA24" s="222"/>
      <c r="AB24" s="222"/>
      <c r="AC24" s="228">
        <f t="shared" si="16"/>
        <v>0</v>
      </c>
      <c r="AD24" s="228">
        <f t="shared" si="17"/>
        <v>0</v>
      </c>
      <c r="AE24" s="228">
        <f t="shared" si="20"/>
        <v>0</v>
      </c>
      <c r="AF24" s="228">
        <f t="shared" si="18"/>
        <v>0</v>
      </c>
      <c r="AG24" s="228">
        <f t="shared" si="19"/>
        <v>0</v>
      </c>
      <c r="AH24" s="228">
        <v>0</v>
      </c>
    </row>
    <row r="25" spans="1:34" x14ac:dyDescent="0.35">
      <c r="B25" s="35">
        <v>15</v>
      </c>
      <c r="C25" s="38" t="s">
        <v>336</v>
      </c>
      <c r="D25" s="228">
        <v>0</v>
      </c>
      <c r="E25" s="228">
        <v>0</v>
      </c>
      <c r="F25" s="223"/>
      <c r="G25" s="228">
        <v>0</v>
      </c>
      <c r="H25" s="228">
        <v>0</v>
      </c>
      <c r="I25" s="228">
        <v>0</v>
      </c>
      <c r="J25" s="228">
        <v>0</v>
      </c>
      <c r="K25" s="223"/>
      <c r="L25" s="228">
        <v>0</v>
      </c>
      <c r="M25" s="222"/>
      <c r="N25" s="222"/>
      <c r="O25" s="223"/>
      <c r="P25" s="222"/>
      <c r="Q25" s="222"/>
      <c r="R25" s="222"/>
      <c r="S25" s="223"/>
      <c r="T25" s="222"/>
      <c r="U25" s="222"/>
      <c r="V25" s="222"/>
      <c r="W25" s="223"/>
      <c r="X25" s="222"/>
      <c r="Y25" s="222"/>
      <c r="Z25" s="222"/>
      <c r="AA25" s="223"/>
      <c r="AB25" s="222"/>
      <c r="AC25" s="228">
        <f t="shared" ref="AC25:AC28" si="21">+D25+I25</f>
        <v>0</v>
      </c>
      <c r="AD25" s="228">
        <f t="shared" ref="AD25:AD28" si="22">+E25+J25</f>
        <v>0</v>
      </c>
      <c r="AE25" s="223"/>
      <c r="AF25" s="228">
        <f t="shared" ref="AF25:AF28" si="23">+G25</f>
        <v>0</v>
      </c>
      <c r="AG25" s="228">
        <f t="shared" ref="AG25:AG28" si="24">+H25+L25</f>
        <v>0</v>
      </c>
      <c r="AH25" s="228">
        <v>0</v>
      </c>
    </row>
    <row r="26" spans="1:34" x14ac:dyDescent="0.35">
      <c r="B26" s="35">
        <v>16</v>
      </c>
      <c r="C26" s="36" t="s">
        <v>340</v>
      </c>
      <c r="D26" s="228">
        <v>0</v>
      </c>
      <c r="E26" s="228">
        <v>0</v>
      </c>
      <c r="F26" s="228">
        <v>0</v>
      </c>
      <c r="G26" s="228">
        <v>0</v>
      </c>
      <c r="H26" s="228">
        <v>0</v>
      </c>
      <c r="I26" s="228">
        <v>0</v>
      </c>
      <c r="J26" s="228">
        <v>0</v>
      </c>
      <c r="K26" s="228">
        <v>0</v>
      </c>
      <c r="L26" s="228">
        <v>0</v>
      </c>
      <c r="M26" s="222"/>
      <c r="N26" s="222"/>
      <c r="O26" s="222"/>
      <c r="P26" s="222"/>
      <c r="Q26" s="222"/>
      <c r="R26" s="222"/>
      <c r="S26" s="222"/>
      <c r="T26" s="222"/>
      <c r="U26" s="222"/>
      <c r="V26" s="222"/>
      <c r="W26" s="222"/>
      <c r="X26" s="222"/>
      <c r="Y26" s="222"/>
      <c r="Z26" s="222"/>
      <c r="AA26" s="222"/>
      <c r="AB26" s="222"/>
      <c r="AC26" s="228">
        <f t="shared" si="21"/>
        <v>0</v>
      </c>
      <c r="AD26" s="228">
        <f t="shared" si="22"/>
        <v>0</v>
      </c>
      <c r="AE26" s="228">
        <f t="shared" ref="AE26:AE28" si="25">+F26+K26</f>
        <v>0</v>
      </c>
      <c r="AF26" s="228">
        <f t="shared" si="23"/>
        <v>0</v>
      </c>
      <c r="AG26" s="228">
        <f t="shared" si="24"/>
        <v>0</v>
      </c>
      <c r="AH26" s="228">
        <v>0</v>
      </c>
    </row>
    <row r="27" spans="1:34" ht="16.5" x14ac:dyDescent="0.35">
      <c r="B27" s="35">
        <v>17</v>
      </c>
      <c r="C27" s="38" t="s">
        <v>334</v>
      </c>
      <c r="D27" s="228">
        <v>0</v>
      </c>
      <c r="E27" s="228">
        <v>0</v>
      </c>
      <c r="F27" s="228">
        <v>0</v>
      </c>
      <c r="G27" s="228">
        <v>0</v>
      </c>
      <c r="H27" s="228">
        <v>0</v>
      </c>
      <c r="I27" s="228">
        <v>0</v>
      </c>
      <c r="J27" s="228">
        <v>0</v>
      </c>
      <c r="K27" s="228">
        <v>0</v>
      </c>
      <c r="L27" s="228">
        <v>0</v>
      </c>
      <c r="M27" s="222"/>
      <c r="N27" s="222"/>
      <c r="O27" s="222"/>
      <c r="P27" s="222"/>
      <c r="Q27" s="222"/>
      <c r="R27" s="222"/>
      <c r="S27" s="222"/>
      <c r="T27" s="222"/>
      <c r="U27" s="222"/>
      <c r="V27" s="222"/>
      <c r="W27" s="222"/>
      <c r="X27" s="222"/>
      <c r="Y27" s="222"/>
      <c r="Z27" s="222"/>
      <c r="AA27" s="222"/>
      <c r="AB27" s="222"/>
      <c r="AC27" s="228">
        <f t="shared" si="21"/>
        <v>0</v>
      </c>
      <c r="AD27" s="228">
        <f t="shared" si="22"/>
        <v>0</v>
      </c>
      <c r="AE27" s="228">
        <f t="shared" si="25"/>
        <v>0</v>
      </c>
      <c r="AF27" s="228">
        <f t="shared" si="23"/>
        <v>0</v>
      </c>
      <c r="AG27" s="228">
        <f t="shared" si="24"/>
        <v>0</v>
      </c>
      <c r="AH27" s="228">
        <v>0</v>
      </c>
    </row>
    <row r="28" spans="1:34" x14ac:dyDescent="0.35">
      <c r="B28" s="41">
        <v>18</v>
      </c>
      <c r="C28" s="40" t="s">
        <v>335</v>
      </c>
      <c r="D28" s="228">
        <v>0</v>
      </c>
      <c r="E28" s="228">
        <v>0</v>
      </c>
      <c r="F28" s="228">
        <v>0</v>
      </c>
      <c r="G28" s="228">
        <v>0</v>
      </c>
      <c r="H28" s="228">
        <v>0</v>
      </c>
      <c r="I28" s="228">
        <v>0</v>
      </c>
      <c r="J28" s="228">
        <v>0</v>
      </c>
      <c r="K28" s="228">
        <v>0</v>
      </c>
      <c r="L28" s="228">
        <v>0</v>
      </c>
      <c r="M28" s="222"/>
      <c r="N28" s="222"/>
      <c r="O28" s="222"/>
      <c r="P28" s="222"/>
      <c r="Q28" s="222"/>
      <c r="R28" s="222"/>
      <c r="S28" s="222"/>
      <c r="T28" s="222"/>
      <c r="U28" s="222"/>
      <c r="V28" s="222"/>
      <c r="W28" s="222"/>
      <c r="X28" s="222"/>
      <c r="Y28" s="222"/>
      <c r="Z28" s="222"/>
      <c r="AA28" s="222"/>
      <c r="AB28" s="222"/>
      <c r="AC28" s="228">
        <f t="shared" si="21"/>
        <v>0</v>
      </c>
      <c r="AD28" s="228">
        <f t="shared" si="22"/>
        <v>0</v>
      </c>
      <c r="AE28" s="228">
        <f t="shared" si="25"/>
        <v>0</v>
      </c>
      <c r="AF28" s="228">
        <f t="shared" si="23"/>
        <v>0</v>
      </c>
      <c r="AG28" s="228">
        <f t="shared" si="24"/>
        <v>0</v>
      </c>
      <c r="AH28" s="228">
        <v>0</v>
      </c>
    </row>
    <row r="29" spans="1:34" x14ac:dyDescent="0.35">
      <c r="B29" s="35">
        <v>19</v>
      </c>
      <c r="C29" s="38" t="s">
        <v>336</v>
      </c>
      <c r="D29" s="228">
        <v>0</v>
      </c>
      <c r="E29" s="228">
        <v>0</v>
      </c>
      <c r="F29" s="223"/>
      <c r="G29" s="228">
        <v>0</v>
      </c>
      <c r="H29" s="228">
        <v>0</v>
      </c>
      <c r="I29" s="228">
        <v>0</v>
      </c>
      <c r="J29" s="228">
        <v>0</v>
      </c>
      <c r="K29" s="223"/>
      <c r="L29" s="228">
        <v>0</v>
      </c>
      <c r="M29" s="222"/>
      <c r="N29" s="222"/>
      <c r="O29" s="223"/>
      <c r="P29" s="222"/>
      <c r="Q29" s="222"/>
      <c r="R29" s="222"/>
      <c r="S29" s="223"/>
      <c r="T29" s="222"/>
      <c r="U29" s="222"/>
      <c r="V29" s="222"/>
      <c r="W29" s="223"/>
      <c r="X29" s="222"/>
      <c r="Y29" s="222"/>
      <c r="Z29" s="222"/>
      <c r="AA29" s="223"/>
      <c r="AB29" s="222"/>
      <c r="AC29" s="228">
        <f t="shared" ref="AC29" si="26">+D29+I29</f>
        <v>0</v>
      </c>
      <c r="AD29" s="228">
        <f t="shared" ref="AD29" si="27">+E29+J29</f>
        <v>0</v>
      </c>
      <c r="AE29" s="223"/>
      <c r="AF29" s="228">
        <f t="shared" ref="AF29" si="28">+G29</f>
        <v>0</v>
      </c>
      <c r="AG29" s="228">
        <f t="shared" ref="AG29" si="29">+H29+L29</f>
        <v>0</v>
      </c>
      <c r="AH29" s="228">
        <v>0</v>
      </c>
    </row>
    <row r="30" spans="1:34" s="136" customFormat="1" x14ac:dyDescent="0.35">
      <c r="B30" s="144">
        <v>20</v>
      </c>
      <c r="C30" s="34" t="s">
        <v>341</v>
      </c>
      <c r="D30" s="230">
        <v>0.19620000000000001</v>
      </c>
      <c r="E30" s="230">
        <v>0.1206</v>
      </c>
      <c r="F30" s="230">
        <v>0</v>
      </c>
      <c r="G30" s="230">
        <v>2.5999999999999999E-2</v>
      </c>
      <c r="H30" s="230">
        <v>7.8E-2</v>
      </c>
      <c r="I30" s="231">
        <v>0</v>
      </c>
      <c r="J30" s="231">
        <v>0</v>
      </c>
      <c r="K30" s="231">
        <v>0</v>
      </c>
      <c r="L30" s="231">
        <v>0</v>
      </c>
      <c r="M30" s="216"/>
      <c r="N30" s="216"/>
      <c r="O30" s="216"/>
      <c r="P30" s="216"/>
      <c r="Q30" s="216"/>
      <c r="R30" s="216"/>
      <c r="S30" s="216"/>
      <c r="T30" s="216"/>
      <c r="U30" s="216"/>
      <c r="V30" s="216"/>
      <c r="W30" s="216"/>
      <c r="X30" s="216"/>
      <c r="Y30" s="216"/>
      <c r="Z30" s="216"/>
      <c r="AA30" s="216"/>
      <c r="AB30" s="216"/>
      <c r="AC30" s="230">
        <f t="shared" ref="AC30:AC31" si="30">+D30+I30</f>
        <v>0.19620000000000001</v>
      </c>
      <c r="AD30" s="230">
        <f t="shared" ref="AD30:AD31" si="31">+E30+J30</f>
        <v>0.1206</v>
      </c>
      <c r="AE30" s="230">
        <f t="shared" ref="AE30:AE31" si="32">+F30+K30</f>
        <v>0</v>
      </c>
      <c r="AF30" s="230">
        <f t="shared" ref="AF30:AF31" si="33">+G30</f>
        <v>2.5999999999999999E-2</v>
      </c>
      <c r="AG30" s="230">
        <f t="shared" ref="AG30:AG31" si="34">+H30+L30</f>
        <v>7.8E-2</v>
      </c>
      <c r="AH30" s="230">
        <v>3.0000000000000001E-3</v>
      </c>
    </row>
    <row r="31" spans="1:34" ht="16.5" x14ac:dyDescent="0.35">
      <c r="B31" s="35">
        <v>21</v>
      </c>
      <c r="C31" s="36" t="s">
        <v>334</v>
      </c>
      <c r="D31" s="228">
        <v>0.19620000000000001</v>
      </c>
      <c r="E31" s="228">
        <v>0.1206</v>
      </c>
      <c r="F31" s="228">
        <v>0</v>
      </c>
      <c r="G31" s="228">
        <v>2.5999999999999999E-2</v>
      </c>
      <c r="H31" s="228">
        <v>7.8E-2</v>
      </c>
      <c r="I31" s="229">
        <v>0</v>
      </c>
      <c r="J31" s="229">
        <v>0</v>
      </c>
      <c r="K31" s="229">
        <v>0</v>
      </c>
      <c r="L31" s="229">
        <v>0</v>
      </c>
      <c r="M31" s="219"/>
      <c r="N31" s="219"/>
      <c r="O31" s="219"/>
      <c r="P31" s="219"/>
      <c r="Q31" s="219"/>
      <c r="R31" s="219"/>
      <c r="S31" s="219"/>
      <c r="T31" s="219"/>
      <c r="U31" s="219"/>
      <c r="V31" s="219"/>
      <c r="W31" s="219"/>
      <c r="X31" s="219"/>
      <c r="Y31" s="219"/>
      <c r="Z31" s="219"/>
      <c r="AA31" s="219"/>
      <c r="AB31" s="219"/>
      <c r="AC31" s="228">
        <f t="shared" si="30"/>
        <v>0.19620000000000001</v>
      </c>
      <c r="AD31" s="228">
        <f t="shared" si="31"/>
        <v>0.1206</v>
      </c>
      <c r="AE31" s="228">
        <f t="shared" si="32"/>
        <v>0</v>
      </c>
      <c r="AF31" s="228">
        <f t="shared" si="33"/>
        <v>2.5999999999999999E-2</v>
      </c>
      <c r="AG31" s="228">
        <f t="shared" si="34"/>
        <v>7.8E-2</v>
      </c>
      <c r="AH31" s="228">
        <v>3.0000000000000001E-3</v>
      </c>
    </row>
    <row r="32" spans="1:34" x14ac:dyDescent="0.35">
      <c r="B32" s="35">
        <v>22</v>
      </c>
      <c r="C32" s="39" t="s">
        <v>335</v>
      </c>
      <c r="D32" s="228">
        <v>0</v>
      </c>
      <c r="E32" s="228">
        <v>0</v>
      </c>
      <c r="F32" s="228">
        <v>0</v>
      </c>
      <c r="G32" s="228">
        <v>0</v>
      </c>
      <c r="H32" s="228">
        <v>0</v>
      </c>
      <c r="I32" s="228">
        <v>0</v>
      </c>
      <c r="J32" s="228">
        <v>0</v>
      </c>
      <c r="K32" s="228">
        <v>0</v>
      </c>
      <c r="L32" s="228">
        <v>0</v>
      </c>
      <c r="M32" s="222"/>
      <c r="N32" s="222"/>
      <c r="O32" s="222"/>
      <c r="P32" s="222"/>
      <c r="Q32" s="222"/>
      <c r="R32" s="222"/>
      <c r="S32" s="222"/>
      <c r="T32" s="222"/>
      <c r="U32" s="222"/>
      <c r="V32" s="222"/>
      <c r="W32" s="222"/>
      <c r="X32" s="222"/>
      <c r="Y32" s="222"/>
      <c r="Z32" s="222"/>
      <c r="AA32" s="222"/>
      <c r="AB32" s="222"/>
      <c r="AC32" s="228">
        <f t="shared" ref="AC32" si="35">+D32+I32</f>
        <v>0</v>
      </c>
      <c r="AD32" s="228">
        <f t="shared" ref="AD32" si="36">+E32+J32</f>
        <v>0</v>
      </c>
      <c r="AE32" s="228">
        <f t="shared" ref="AE32" si="37">+F32+K32</f>
        <v>0</v>
      </c>
      <c r="AF32" s="228">
        <f t="shared" ref="AF32" si="38">+G32</f>
        <v>0</v>
      </c>
      <c r="AG32" s="228">
        <f t="shared" ref="AG32" si="39">+H32+L32</f>
        <v>0</v>
      </c>
      <c r="AH32" s="228">
        <v>0</v>
      </c>
    </row>
    <row r="33" spans="2:34" x14ac:dyDescent="0.35">
      <c r="B33" s="35">
        <v>23</v>
      </c>
      <c r="C33" s="36" t="s">
        <v>336</v>
      </c>
      <c r="D33" s="228">
        <v>0</v>
      </c>
      <c r="E33" s="228">
        <v>0</v>
      </c>
      <c r="F33" s="223"/>
      <c r="G33" s="228">
        <v>0</v>
      </c>
      <c r="H33" s="228">
        <v>0</v>
      </c>
      <c r="I33" s="228">
        <v>0</v>
      </c>
      <c r="J33" s="228">
        <v>0</v>
      </c>
      <c r="K33" s="223"/>
      <c r="L33" s="228">
        <v>0</v>
      </c>
      <c r="M33" s="222"/>
      <c r="N33" s="222"/>
      <c r="O33" s="223"/>
      <c r="P33" s="222"/>
      <c r="Q33" s="222"/>
      <c r="R33" s="222"/>
      <c r="S33" s="223"/>
      <c r="T33" s="222"/>
      <c r="U33" s="222"/>
      <c r="V33" s="222"/>
      <c r="W33" s="223"/>
      <c r="X33" s="222"/>
      <c r="Y33" s="222"/>
      <c r="Z33" s="222"/>
      <c r="AA33" s="223"/>
      <c r="AB33" s="222"/>
      <c r="AC33" s="228">
        <f t="shared" ref="AC33:AC41" si="40">+D33+I33</f>
        <v>0</v>
      </c>
      <c r="AD33" s="228">
        <f t="shared" ref="AD33:AD41" si="41">+E33+J33</f>
        <v>0</v>
      </c>
      <c r="AE33" s="223"/>
      <c r="AF33" s="228">
        <f t="shared" ref="AF33:AF41" si="42">+G33</f>
        <v>0</v>
      </c>
      <c r="AG33" s="228">
        <f t="shared" ref="AG33:AG41" si="43">+H33+L33</f>
        <v>0</v>
      </c>
      <c r="AH33" s="228">
        <v>0</v>
      </c>
    </row>
    <row r="34" spans="2:34" s="136" customFormat="1" x14ac:dyDescent="0.35">
      <c r="B34" s="144">
        <v>24</v>
      </c>
      <c r="C34" s="34" t="s">
        <v>342</v>
      </c>
      <c r="D34" s="230">
        <v>0</v>
      </c>
      <c r="E34" s="230">
        <v>0</v>
      </c>
      <c r="F34" s="230">
        <v>0</v>
      </c>
      <c r="G34" s="230">
        <v>0</v>
      </c>
      <c r="H34" s="230">
        <v>0</v>
      </c>
      <c r="I34" s="230">
        <v>0</v>
      </c>
      <c r="J34" s="230">
        <v>0</v>
      </c>
      <c r="K34" s="230">
        <v>0</v>
      </c>
      <c r="L34" s="230">
        <v>0</v>
      </c>
      <c r="M34" s="225"/>
      <c r="N34" s="225"/>
      <c r="O34" s="225"/>
      <c r="P34" s="225"/>
      <c r="Q34" s="217"/>
      <c r="R34" s="217"/>
      <c r="S34" s="217"/>
      <c r="T34" s="217"/>
      <c r="U34" s="225"/>
      <c r="V34" s="225"/>
      <c r="W34" s="225"/>
      <c r="X34" s="225"/>
      <c r="Y34" s="225"/>
      <c r="Z34" s="225"/>
      <c r="AA34" s="225"/>
      <c r="AB34" s="225"/>
      <c r="AC34" s="230">
        <f t="shared" si="40"/>
        <v>0</v>
      </c>
      <c r="AD34" s="230">
        <f t="shared" si="41"/>
        <v>0</v>
      </c>
      <c r="AE34" s="230">
        <f t="shared" ref="AE34:AE41" si="44">+F34+K34</f>
        <v>0</v>
      </c>
      <c r="AF34" s="230">
        <f t="shared" si="42"/>
        <v>0</v>
      </c>
      <c r="AG34" s="230">
        <f t="shared" si="43"/>
        <v>0</v>
      </c>
      <c r="AH34" s="230">
        <v>0</v>
      </c>
    </row>
    <row r="35" spans="2:34" ht="29" x14ac:dyDescent="0.35">
      <c r="B35" s="35">
        <v>25</v>
      </c>
      <c r="C35" s="36" t="s">
        <v>343</v>
      </c>
      <c r="D35" s="228">
        <v>0</v>
      </c>
      <c r="E35" s="228">
        <v>0</v>
      </c>
      <c r="F35" s="228">
        <v>0</v>
      </c>
      <c r="G35" s="228">
        <v>0</v>
      </c>
      <c r="H35" s="228">
        <v>0</v>
      </c>
      <c r="I35" s="228">
        <v>0</v>
      </c>
      <c r="J35" s="228">
        <v>0</v>
      </c>
      <c r="K35" s="228">
        <v>0</v>
      </c>
      <c r="L35" s="228">
        <v>0</v>
      </c>
      <c r="M35" s="223"/>
      <c r="N35" s="223"/>
      <c r="O35" s="223"/>
      <c r="P35" s="223"/>
      <c r="Q35" s="222"/>
      <c r="R35" s="222"/>
      <c r="S35" s="222"/>
      <c r="T35" s="222"/>
      <c r="U35" s="223"/>
      <c r="V35" s="223"/>
      <c r="W35" s="223"/>
      <c r="X35" s="223"/>
      <c r="Y35" s="223"/>
      <c r="Z35" s="223"/>
      <c r="AA35" s="223"/>
      <c r="AB35" s="223"/>
      <c r="AC35" s="228">
        <f t="shared" si="40"/>
        <v>0</v>
      </c>
      <c r="AD35" s="228">
        <f t="shared" si="41"/>
        <v>0</v>
      </c>
      <c r="AE35" s="228">
        <f t="shared" si="44"/>
        <v>0</v>
      </c>
      <c r="AF35" s="228">
        <f t="shared" si="42"/>
        <v>0</v>
      </c>
      <c r="AG35" s="228">
        <f t="shared" si="43"/>
        <v>0</v>
      </c>
      <c r="AH35" s="228">
        <v>0</v>
      </c>
    </row>
    <row r="36" spans="2:34" x14ac:dyDescent="0.35">
      <c r="B36" s="35">
        <v>26</v>
      </c>
      <c r="C36" s="36" t="s">
        <v>344</v>
      </c>
      <c r="D36" s="228">
        <v>0</v>
      </c>
      <c r="E36" s="228">
        <v>0</v>
      </c>
      <c r="F36" s="228">
        <v>0</v>
      </c>
      <c r="G36" s="228">
        <v>0</v>
      </c>
      <c r="H36" s="228">
        <v>0</v>
      </c>
      <c r="I36" s="228">
        <v>0</v>
      </c>
      <c r="J36" s="228">
        <v>0</v>
      </c>
      <c r="K36" s="228">
        <v>0</v>
      </c>
      <c r="L36" s="228">
        <v>0</v>
      </c>
      <c r="M36" s="223"/>
      <c r="N36" s="223"/>
      <c r="O36" s="223"/>
      <c r="P36" s="223"/>
      <c r="Q36" s="222"/>
      <c r="R36" s="222"/>
      <c r="S36" s="222"/>
      <c r="T36" s="222"/>
      <c r="U36" s="223"/>
      <c r="V36" s="223"/>
      <c r="W36" s="223"/>
      <c r="X36" s="223"/>
      <c r="Y36" s="223"/>
      <c r="Z36" s="223"/>
      <c r="AA36" s="223"/>
      <c r="AB36" s="223"/>
      <c r="AC36" s="228">
        <f t="shared" si="40"/>
        <v>0</v>
      </c>
      <c r="AD36" s="228">
        <f t="shared" si="41"/>
        <v>0</v>
      </c>
      <c r="AE36" s="228">
        <f t="shared" si="44"/>
        <v>0</v>
      </c>
      <c r="AF36" s="228">
        <f t="shared" si="42"/>
        <v>0</v>
      </c>
      <c r="AG36" s="228">
        <f t="shared" si="43"/>
        <v>0</v>
      </c>
      <c r="AH36" s="228">
        <v>0</v>
      </c>
    </row>
    <row r="37" spans="2:34" x14ac:dyDescent="0.35">
      <c r="B37" s="35">
        <v>27</v>
      </c>
      <c r="C37" s="36" t="s">
        <v>345</v>
      </c>
      <c r="D37" s="228">
        <v>0</v>
      </c>
      <c r="E37" s="228">
        <v>0</v>
      </c>
      <c r="F37" s="228">
        <v>0</v>
      </c>
      <c r="G37" s="228">
        <v>0</v>
      </c>
      <c r="H37" s="228">
        <v>0</v>
      </c>
      <c r="I37" s="223"/>
      <c r="J37" s="223"/>
      <c r="K37" s="223"/>
      <c r="L37" s="223"/>
      <c r="M37" s="223"/>
      <c r="N37" s="223"/>
      <c r="O37" s="223"/>
      <c r="P37" s="223"/>
      <c r="Q37" s="223"/>
      <c r="R37" s="223"/>
      <c r="S37" s="223"/>
      <c r="T37" s="223"/>
      <c r="U37" s="223"/>
      <c r="V37" s="223"/>
      <c r="W37" s="223"/>
      <c r="X37" s="223"/>
      <c r="Y37" s="223"/>
      <c r="Z37" s="223"/>
      <c r="AA37" s="223"/>
      <c r="AB37" s="223"/>
      <c r="AC37" s="228">
        <f t="shared" si="40"/>
        <v>0</v>
      </c>
      <c r="AD37" s="228">
        <f t="shared" si="41"/>
        <v>0</v>
      </c>
      <c r="AE37" s="228">
        <f t="shared" si="44"/>
        <v>0</v>
      </c>
      <c r="AF37" s="228">
        <f t="shared" si="42"/>
        <v>0</v>
      </c>
      <c r="AG37" s="228">
        <f t="shared" si="43"/>
        <v>0</v>
      </c>
      <c r="AH37" s="228">
        <v>0</v>
      </c>
    </row>
    <row r="38" spans="2:34" s="136" customFormat="1" x14ac:dyDescent="0.35">
      <c r="B38" s="144">
        <v>28</v>
      </c>
      <c r="C38" s="34" t="s">
        <v>346</v>
      </c>
      <c r="D38" s="230">
        <v>0</v>
      </c>
      <c r="E38" s="230">
        <v>0</v>
      </c>
      <c r="F38" s="230">
        <v>0</v>
      </c>
      <c r="G38" s="230">
        <v>0</v>
      </c>
      <c r="H38" s="230">
        <v>0</v>
      </c>
      <c r="I38" s="230">
        <v>0</v>
      </c>
      <c r="J38" s="230">
        <v>0</v>
      </c>
      <c r="K38" s="230">
        <v>0</v>
      </c>
      <c r="L38" s="230">
        <v>0</v>
      </c>
      <c r="M38" s="217"/>
      <c r="N38" s="217"/>
      <c r="O38" s="217"/>
      <c r="P38" s="217"/>
      <c r="Q38" s="217"/>
      <c r="R38" s="217"/>
      <c r="S38" s="217"/>
      <c r="T38" s="217"/>
      <c r="U38" s="217"/>
      <c r="V38" s="217"/>
      <c r="W38" s="217"/>
      <c r="X38" s="217"/>
      <c r="Y38" s="217"/>
      <c r="Z38" s="217"/>
      <c r="AA38" s="217"/>
      <c r="AB38" s="217"/>
      <c r="AC38" s="230">
        <f t="shared" si="40"/>
        <v>0</v>
      </c>
      <c r="AD38" s="230">
        <f t="shared" si="41"/>
        <v>0</v>
      </c>
      <c r="AE38" s="230">
        <f t="shared" si="44"/>
        <v>0</v>
      </c>
      <c r="AF38" s="230">
        <f t="shared" si="42"/>
        <v>0</v>
      </c>
      <c r="AG38" s="230">
        <f t="shared" si="43"/>
        <v>0</v>
      </c>
      <c r="AH38" s="230">
        <v>0</v>
      </c>
    </row>
    <row r="39" spans="2:34" x14ac:dyDescent="0.35">
      <c r="B39" s="35">
        <v>29</v>
      </c>
      <c r="C39" s="36" t="s">
        <v>347</v>
      </c>
      <c r="D39" s="228">
        <v>0</v>
      </c>
      <c r="E39" s="228">
        <v>0</v>
      </c>
      <c r="F39" s="228">
        <v>0</v>
      </c>
      <c r="G39" s="228">
        <v>0</v>
      </c>
      <c r="H39" s="228">
        <v>0</v>
      </c>
      <c r="I39" s="228">
        <v>0</v>
      </c>
      <c r="J39" s="228">
        <v>0</v>
      </c>
      <c r="K39" s="228">
        <v>0</v>
      </c>
      <c r="L39" s="228">
        <v>0</v>
      </c>
      <c r="M39" s="222"/>
      <c r="N39" s="222"/>
      <c r="O39" s="222"/>
      <c r="P39" s="222"/>
      <c r="Q39" s="222"/>
      <c r="R39" s="222"/>
      <c r="S39" s="222"/>
      <c r="T39" s="222"/>
      <c r="U39" s="222"/>
      <c r="V39" s="222"/>
      <c r="W39" s="222"/>
      <c r="X39" s="222"/>
      <c r="Y39" s="222"/>
      <c r="Z39" s="222"/>
      <c r="AA39" s="222"/>
      <c r="AB39" s="222"/>
      <c r="AC39" s="228">
        <f t="shared" si="40"/>
        <v>0</v>
      </c>
      <c r="AD39" s="228">
        <f t="shared" si="41"/>
        <v>0</v>
      </c>
      <c r="AE39" s="228">
        <f t="shared" si="44"/>
        <v>0</v>
      </c>
      <c r="AF39" s="228">
        <f t="shared" si="42"/>
        <v>0</v>
      </c>
      <c r="AG39" s="228">
        <f t="shared" si="43"/>
        <v>0</v>
      </c>
      <c r="AH39" s="228">
        <v>0</v>
      </c>
    </row>
    <row r="40" spans="2:34" x14ac:dyDescent="0.35">
      <c r="B40" s="35">
        <v>30</v>
      </c>
      <c r="C40" s="36" t="s">
        <v>348</v>
      </c>
      <c r="D40" s="228">
        <v>0</v>
      </c>
      <c r="E40" s="228">
        <v>0</v>
      </c>
      <c r="F40" s="228">
        <v>0</v>
      </c>
      <c r="G40" s="228">
        <v>0</v>
      </c>
      <c r="H40" s="228">
        <v>0</v>
      </c>
      <c r="I40" s="228">
        <v>0</v>
      </c>
      <c r="J40" s="228">
        <v>0</v>
      </c>
      <c r="K40" s="228">
        <v>0</v>
      </c>
      <c r="L40" s="228">
        <v>0</v>
      </c>
      <c r="M40" s="222"/>
      <c r="N40" s="222"/>
      <c r="O40" s="222"/>
      <c r="P40" s="222"/>
      <c r="Q40" s="222"/>
      <c r="R40" s="222"/>
      <c r="S40" s="222"/>
      <c r="T40" s="222"/>
      <c r="U40" s="222"/>
      <c r="V40" s="222"/>
      <c r="W40" s="222"/>
      <c r="X40" s="222"/>
      <c r="Y40" s="222"/>
      <c r="Z40" s="222"/>
      <c r="AA40" s="222"/>
      <c r="AB40" s="222"/>
      <c r="AC40" s="228">
        <f t="shared" si="40"/>
        <v>0</v>
      </c>
      <c r="AD40" s="228">
        <f t="shared" si="41"/>
        <v>0</v>
      </c>
      <c r="AE40" s="228">
        <f t="shared" si="44"/>
        <v>0</v>
      </c>
      <c r="AF40" s="228">
        <f t="shared" si="42"/>
        <v>0</v>
      </c>
      <c r="AG40" s="228">
        <f t="shared" si="43"/>
        <v>0</v>
      </c>
      <c r="AH40" s="228">
        <v>0</v>
      </c>
    </row>
    <row r="41" spans="2:34" s="136" customFormat="1" ht="29" x14ac:dyDescent="0.35">
      <c r="B41" s="144">
        <v>31</v>
      </c>
      <c r="C41" s="34" t="s">
        <v>349</v>
      </c>
      <c r="D41" s="230">
        <v>0</v>
      </c>
      <c r="E41" s="230">
        <v>0</v>
      </c>
      <c r="F41" s="230">
        <v>0</v>
      </c>
      <c r="G41" s="230">
        <v>0</v>
      </c>
      <c r="H41" s="230">
        <v>0</v>
      </c>
      <c r="I41" s="230">
        <v>0</v>
      </c>
      <c r="J41" s="230">
        <v>0</v>
      </c>
      <c r="K41" s="230">
        <v>0</v>
      </c>
      <c r="L41" s="230">
        <v>0</v>
      </c>
      <c r="M41" s="217"/>
      <c r="N41" s="217"/>
      <c r="O41" s="217"/>
      <c r="P41" s="217"/>
      <c r="Q41" s="217"/>
      <c r="R41" s="217"/>
      <c r="S41" s="217"/>
      <c r="T41" s="217"/>
      <c r="U41" s="217"/>
      <c r="V41" s="217"/>
      <c r="W41" s="217"/>
      <c r="X41" s="217"/>
      <c r="Y41" s="217"/>
      <c r="Z41" s="217"/>
      <c r="AA41" s="217"/>
      <c r="AB41" s="217"/>
      <c r="AC41" s="230">
        <f t="shared" si="40"/>
        <v>0</v>
      </c>
      <c r="AD41" s="230">
        <f t="shared" si="41"/>
        <v>0</v>
      </c>
      <c r="AE41" s="230">
        <f t="shared" si="44"/>
        <v>0</v>
      </c>
      <c r="AF41" s="230">
        <f t="shared" si="42"/>
        <v>0</v>
      </c>
      <c r="AG41" s="230">
        <f t="shared" si="43"/>
        <v>0</v>
      </c>
      <c r="AH41" s="230">
        <v>0</v>
      </c>
    </row>
    <row r="42" spans="2:34" x14ac:dyDescent="0.35">
      <c r="B42" s="88">
        <v>32</v>
      </c>
      <c r="C42" s="89" t="s">
        <v>249</v>
      </c>
      <c r="D42" s="232">
        <v>3.9399999999999998E-2</v>
      </c>
      <c r="E42" s="232">
        <v>1.5699999999999999E-2</v>
      </c>
      <c r="F42" s="232">
        <v>0</v>
      </c>
      <c r="G42" s="232">
        <v>3.3999999999999998E-3</v>
      </c>
      <c r="H42" s="232">
        <v>1.0200000000000001E-2</v>
      </c>
      <c r="I42" s="232">
        <v>0</v>
      </c>
      <c r="J42" s="232">
        <v>0</v>
      </c>
      <c r="K42" s="232">
        <v>0</v>
      </c>
      <c r="L42" s="232">
        <v>0</v>
      </c>
      <c r="M42" s="227"/>
      <c r="N42" s="227"/>
      <c r="O42" s="227"/>
      <c r="P42" s="227"/>
      <c r="Q42" s="227"/>
      <c r="R42" s="227"/>
      <c r="S42" s="227"/>
      <c r="T42" s="227"/>
      <c r="U42" s="227"/>
      <c r="V42" s="227"/>
      <c r="W42" s="227"/>
      <c r="X42" s="227"/>
      <c r="Y42" s="227"/>
      <c r="Z42" s="227"/>
      <c r="AA42" s="227"/>
      <c r="AB42" s="227"/>
      <c r="AC42" s="233">
        <f t="shared" ref="AC42" si="45">+D42+I42</f>
        <v>3.9399999999999998E-2</v>
      </c>
      <c r="AD42" s="233">
        <f t="shared" ref="AD42" si="46">+E42+J42</f>
        <v>1.5699999999999999E-2</v>
      </c>
      <c r="AE42" s="233">
        <f t="shared" ref="AE42" si="47">+F42+K42</f>
        <v>0</v>
      </c>
      <c r="AF42" s="233">
        <f t="shared" ref="AF42" si="48">+G42</f>
        <v>3.3999999999999998E-3</v>
      </c>
      <c r="AG42" s="233">
        <f t="shared" ref="AG42" si="49">+H42+L42</f>
        <v>1.0200000000000001E-2</v>
      </c>
      <c r="AH42" s="233">
        <v>2.2800000000000001E-2</v>
      </c>
    </row>
    <row r="43" spans="2:34" x14ac:dyDescent="0.35">
      <c r="B43" s="495"/>
      <c r="C43" s="496"/>
      <c r="D43" s="496"/>
      <c r="E43" s="496"/>
      <c r="F43" s="496"/>
      <c r="G43" s="496"/>
      <c r="H43" s="496"/>
      <c r="I43" s="496"/>
      <c r="J43" s="496"/>
      <c r="K43" s="496"/>
      <c r="L43" s="497"/>
    </row>
    <row r="44" spans="2:34" x14ac:dyDescent="0.35">
      <c r="B44" s="498" t="s">
        <v>518</v>
      </c>
      <c r="C44" s="499"/>
      <c r="D44" s="499"/>
      <c r="E44" s="499"/>
      <c r="F44" s="499"/>
      <c r="G44" s="499"/>
      <c r="H44" s="499"/>
      <c r="I44" s="499"/>
      <c r="J44" s="499"/>
      <c r="K44" s="499"/>
      <c r="L44" s="500"/>
    </row>
    <row r="45" spans="2:34" ht="80" customHeight="1" x14ac:dyDescent="0.35">
      <c r="B45" s="498" t="s">
        <v>354</v>
      </c>
      <c r="C45" s="499"/>
      <c r="D45" s="499"/>
      <c r="E45" s="499"/>
      <c r="F45" s="499"/>
      <c r="G45" s="499"/>
      <c r="H45" s="499"/>
      <c r="I45" s="499"/>
      <c r="J45" s="499"/>
      <c r="K45" s="499"/>
      <c r="L45" s="500"/>
    </row>
    <row r="46" spans="2:34" ht="13.5" customHeight="1" x14ac:dyDescent="0.35">
      <c r="B46" s="498" t="s">
        <v>350</v>
      </c>
      <c r="C46" s="501"/>
      <c r="D46" s="501"/>
      <c r="E46" s="501"/>
      <c r="F46" s="501"/>
      <c r="G46" s="501"/>
      <c r="H46" s="501"/>
      <c r="I46" s="501"/>
      <c r="J46" s="501"/>
      <c r="K46" s="501"/>
      <c r="L46" s="502"/>
    </row>
    <row r="47" spans="2:34" x14ac:dyDescent="0.35">
      <c r="B47" s="498" t="s">
        <v>351</v>
      </c>
      <c r="C47" s="501"/>
      <c r="D47" s="501"/>
      <c r="E47" s="501"/>
      <c r="F47" s="501"/>
      <c r="G47" s="501"/>
      <c r="H47" s="501"/>
      <c r="I47" s="501"/>
      <c r="J47" s="501"/>
      <c r="K47" s="501"/>
      <c r="L47" s="502"/>
    </row>
    <row r="48" spans="2:34" x14ac:dyDescent="0.35">
      <c r="B48" s="498" t="s">
        <v>352</v>
      </c>
      <c r="C48" s="501"/>
      <c r="D48" s="501"/>
      <c r="E48" s="501"/>
      <c r="F48" s="501"/>
      <c r="G48" s="501"/>
      <c r="H48" s="501"/>
      <c r="I48" s="501"/>
      <c r="J48" s="501"/>
      <c r="K48" s="501"/>
      <c r="L48" s="502"/>
    </row>
    <row r="49" spans="2:12" x14ac:dyDescent="0.35">
      <c r="B49" s="488" t="s">
        <v>353</v>
      </c>
      <c r="C49" s="489"/>
      <c r="D49" s="489"/>
      <c r="E49" s="489"/>
      <c r="F49" s="489"/>
      <c r="G49" s="489"/>
      <c r="H49" s="489"/>
      <c r="I49" s="489"/>
      <c r="J49" s="489"/>
      <c r="K49" s="489"/>
      <c r="L49" s="490"/>
    </row>
    <row r="50" spans="2:12" x14ac:dyDescent="0.35">
      <c r="B50" s="65"/>
      <c r="C50" s="65"/>
      <c r="D50" s="65"/>
      <c r="E50" s="65"/>
      <c r="F50" s="68"/>
      <c r="G50" s="65"/>
      <c r="H50" s="65"/>
      <c r="I50" s="68"/>
      <c r="J50" s="68"/>
      <c r="K50" s="68"/>
      <c r="L50" s="65"/>
    </row>
  </sheetData>
  <sheetProtection algorithmName="SHA-512" hashValue="KUgVx2A5He6QgyUwz8++4xuj+tcphalU6T5C0Zw05eoKOnZYIQXqyd6DGuqe7c8v+QC9ZyYU5VRxDeFXl9s+tg==" saltValue="ndrpluM03IEt0HUPuU7bfg==" spinCount="100000" sheet="1" objects="1" scenarios="1"/>
  <mergeCells count="31">
    <mergeCell ref="B44:L44"/>
    <mergeCell ref="B45:L45"/>
    <mergeCell ref="B46:L46"/>
    <mergeCell ref="B47:L47"/>
    <mergeCell ref="B48:L48"/>
    <mergeCell ref="B49:L49"/>
    <mergeCell ref="M7:P7"/>
    <mergeCell ref="N8:P8"/>
    <mergeCell ref="B4:C9"/>
    <mergeCell ref="B43:L43"/>
    <mergeCell ref="D5:AH5"/>
    <mergeCell ref="Y7:AB7"/>
    <mergeCell ref="AC7:AG7"/>
    <mergeCell ref="I6:L6"/>
    <mergeCell ref="I7:L7"/>
    <mergeCell ref="AH7:AH9"/>
    <mergeCell ref="E8:H8"/>
    <mergeCell ref="U6:X6"/>
    <mergeCell ref="Z8:AB8"/>
    <mergeCell ref="AD8:AG8"/>
    <mergeCell ref="D6:H6"/>
    <mergeCell ref="Y6:AB6"/>
    <mergeCell ref="AC6:AG6"/>
    <mergeCell ref="D7:H7"/>
    <mergeCell ref="U7:X7"/>
    <mergeCell ref="V8:X8"/>
    <mergeCell ref="Q6:T6"/>
    <mergeCell ref="J8:L8"/>
    <mergeCell ref="Q7:T7"/>
    <mergeCell ref="R8:T8"/>
    <mergeCell ref="M6:P6"/>
  </mergeCells>
  <pageMargins left="0.4" right="0.1" top="0.75" bottom="0.75" header="0.3" footer="0.3"/>
  <pageSetup paperSize="8" scale="5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82C3-7D27-4BC0-B830-040445C740A0}">
  <sheetPr>
    <pageSetUpPr fitToPage="1"/>
  </sheetPr>
  <dimension ref="A1:AI51"/>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customWidth="1"/>
    <col min="2" max="2" width="11.81640625" customWidth="1"/>
    <col min="3" max="3" width="57.81640625" customWidth="1"/>
    <col min="4" max="33" width="10.54296875" customWidth="1"/>
    <col min="34" max="34" width="10.54296875" style="32" customWidth="1"/>
    <col min="35" max="35" width="8.7265625" customWidth="1"/>
    <col min="36" max="16384" width="8.7265625" hidden="1"/>
  </cols>
  <sheetData>
    <row r="1" spans="2:34" x14ac:dyDescent="0.35">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8"/>
    </row>
    <row r="2" spans="2:34" x14ac:dyDescent="0.35">
      <c r="B2" s="142" t="s">
        <v>25</v>
      </c>
      <c r="C2" s="90"/>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8"/>
    </row>
    <row r="3" spans="2:34" x14ac:dyDescent="0.35">
      <c r="B3" s="47"/>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8"/>
    </row>
    <row r="4" spans="2:34" x14ac:dyDescent="0.35">
      <c r="B4" s="478" t="s">
        <v>330</v>
      </c>
      <c r="C4" s="480"/>
      <c r="D4" s="78" t="s">
        <v>161</v>
      </c>
      <c r="E4" s="78" t="s">
        <v>162</v>
      </c>
      <c r="F4" s="78" t="s">
        <v>163</v>
      </c>
      <c r="G4" s="78" t="s">
        <v>164</v>
      </c>
      <c r="H4" s="78" t="s">
        <v>165</v>
      </c>
      <c r="I4" s="78" t="s">
        <v>166</v>
      </c>
      <c r="J4" s="78" t="s">
        <v>167</v>
      </c>
      <c r="K4" s="78" t="s">
        <v>168</v>
      </c>
      <c r="L4" s="78" t="s">
        <v>169</v>
      </c>
      <c r="M4" s="78" t="s">
        <v>170</v>
      </c>
      <c r="N4" s="78" t="s">
        <v>171</v>
      </c>
      <c r="O4" s="78" t="s">
        <v>172</v>
      </c>
      <c r="P4" s="78" t="s">
        <v>173</v>
      </c>
      <c r="Q4" s="78" t="s">
        <v>174</v>
      </c>
      <c r="R4" s="78" t="s">
        <v>175</v>
      </c>
      <c r="S4" s="78" t="s">
        <v>176</v>
      </c>
      <c r="T4" s="78" t="s">
        <v>177</v>
      </c>
      <c r="U4" s="78" t="s">
        <v>178</v>
      </c>
      <c r="V4" s="78" t="s">
        <v>179</v>
      </c>
      <c r="W4" s="78" t="s">
        <v>180</v>
      </c>
      <c r="X4" s="78" t="s">
        <v>181</v>
      </c>
      <c r="Y4" s="78" t="s">
        <v>182</v>
      </c>
      <c r="Z4" s="78" t="s">
        <v>183</v>
      </c>
      <c r="AA4" s="78" t="s">
        <v>184</v>
      </c>
      <c r="AB4" s="78" t="s">
        <v>186</v>
      </c>
      <c r="AC4" s="78" t="s">
        <v>268</v>
      </c>
      <c r="AD4" s="78" t="s">
        <v>187</v>
      </c>
      <c r="AE4" s="78" t="s">
        <v>188</v>
      </c>
      <c r="AF4" s="78" t="s">
        <v>189</v>
      </c>
      <c r="AG4" s="78" t="s">
        <v>190</v>
      </c>
      <c r="AH4" s="79" t="s">
        <v>191</v>
      </c>
    </row>
    <row r="5" spans="2:34" s="1" customFormat="1" ht="14.5" customHeight="1" x14ac:dyDescent="0.35">
      <c r="B5" s="491"/>
      <c r="C5" s="492"/>
      <c r="D5" s="481" t="s">
        <v>328</v>
      </c>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396"/>
    </row>
    <row r="6" spans="2:34" s="1" customFormat="1" x14ac:dyDescent="0.35">
      <c r="B6" s="491"/>
      <c r="C6" s="492"/>
      <c r="D6" s="481" t="s">
        <v>194</v>
      </c>
      <c r="E6" s="482"/>
      <c r="F6" s="482"/>
      <c r="G6" s="482"/>
      <c r="H6" s="396"/>
      <c r="I6" s="481" t="s">
        <v>195</v>
      </c>
      <c r="J6" s="482"/>
      <c r="K6" s="482"/>
      <c r="L6" s="396"/>
      <c r="M6" s="481" t="s">
        <v>196</v>
      </c>
      <c r="N6" s="482"/>
      <c r="O6" s="482"/>
      <c r="P6" s="396"/>
      <c r="Q6" s="481" t="s">
        <v>197</v>
      </c>
      <c r="R6" s="482"/>
      <c r="S6" s="482"/>
      <c r="T6" s="396"/>
      <c r="U6" s="481" t="s">
        <v>198</v>
      </c>
      <c r="V6" s="482"/>
      <c r="W6" s="482"/>
      <c r="X6" s="396"/>
      <c r="Y6" s="481" t="s">
        <v>199</v>
      </c>
      <c r="Z6" s="482"/>
      <c r="AA6" s="482"/>
      <c r="AB6" s="396"/>
      <c r="AC6" s="481" t="s">
        <v>311</v>
      </c>
      <c r="AD6" s="482"/>
      <c r="AE6" s="482"/>
      <c r="AF6" s="482"/>
      <c r="AG6" s="396"/>
      <c r="AH6" s="366"/>
    </row>
    <row r="7" spans="2:34" s="1" customFormat="1" ht="35.5" customHeight="1" x14ac:dyDescent="0.35">
      <c r="B7" s="491"/>
      <c r="C7" s="492"/>
      <c r="D7" s="478" t="s">
        <v>312</v>
      </c>
      <c r="E7" s="479"/>
      <c r="F7" s="479"/>
      <c r="G7" s="479"/>
      <c r="H7" s="480"/>
      <c r="I7" s="478" t="s">
        <v>312</v>
      </c>
      <c r="J7" s="479"/>
      <c r="K7" s="479"/>
      <c r="L7" s="480"/>
      <c r="M7" s="478" t="s">
        <v>313</v>
      </c>
      <c r="N7" s="479"/>
      <c r="O7" s="479"/>
      <c r="P7" s="480"/>
      <c r="Q7" s="478" t="s">
        <v>313</v>
      </c>
      <c r="R7" s="479"/>
      <c r="S7" s="479"/>
      <c r="T7" s="480"/>
      <c r="U7" s="478" t="s">
        <v>313</v>
      </c>
      <c r="V7" s="479"/>
      <c r="W7" s="479"/>
      <c r="X7" s="480"/>
      <c r="Y7" s="478" t="s">
        <v>313</v>
      </c>
      <c r="Z7" s="479"/>
      <c r="AA7" s="479"/>
      <c r="AB7" s="480"/>
      <c r="AC7" s="478" t="s">
        <v>312</v>
      </c>
      <c r="AD7" s="479"/>
      <c r="AE7" s="479"/>
      <c r="AF7" s="479"/>
      <c r="AG7" s="480"/>
      <c r="AH7" s="503" t="s">
        <v>314</v>
      </c>
    </row>
    <row r="8" spans="2:34" s="1" customFormat="1" ht="48" customHeight="1" x14ac:dyDescent="0.35">
      <c r="B8" s="491"/>
      <c r="C8" s="492"/>
      <c r="D8" s="272"/>
      <c r="E8" s="478" t="s">
        <v>315</v>
      </c>
      <c r="F8" s="479"/>
      <c r="G8" s="479"/>
      <c r="H8" s="480"/>
      <c r="I8" s="272"/>
      <c r="J8" s="478" t="s">
        <v>315</v>
      </c>
      <c r="K8" s="479"/>
      <c r="L8" s="480"/>
      <c r="M8" s="272"/>
      <c r="N8" s="478" t="s">
        <v>316</v>
      </c>
      <c r="O8" s="479"/>
      <c r="P8" s="480"/>
      <c r="Q8" s="272"/>
      <c r="R8" s="478" t="s">
        <v>316</v>
      </c>
      <c r="S8" s="479"/>
      <c r="T8" s="480"/>
      <c r="U8" s="272"/>
      <c r="V8" s="478" t="s">
        <v>316</v>
      </c>
      <c r="W8" s="479"/>
      <c r="X8" s="480"/>
      <c r="Y8" s="272"/>
      <c r="Z8" s="478" t="s">
        <v>316</v>
      </c>
      <c r="AA8" s="479"/>
      <c r="AB8" s="480"/>
      <c r="AC8" s="272"/>
      <c r="AD8" s="478" t="s">
        <v>315</v>
      </c>
      <c r="AE8" s="479"/>
      <c r="AF8" s="479"/>
      <c r="AG8" s="480"/>
      <c r="AH8" s="503"/>
    </row>
    <row r="9" spans="2:34" s="1" customFormat="1" ht="43.5" x14ac:dyDescent="0.35">
      <c r="B9" s="493"/>
      <c r="C9" s="494"/>
      <c r="D9" s="186"/>
      <c r="E9" s="186"/>
      <c r="F9" s="289" t="s">
        <v>210</v>
      </c>
      <c r="G9" s="264" t="s">
        <v>212</v>
      </c>
      <c r="H9" s="264" t="s">
        <v>211</v>
      </c>
      <c r="I9" s="186"/>
      <c r="J9" s="186"/>
      <c r="K9" s="289" t="s">
        <v>210</v>
      </c>
      <c r="L9" s="264" t="s">
        <v>211</v>
      </c>
      <c r="M9" s="186"/>
      <c r="N9" s="186"/>
      <c r="O9" s="289" t="s">
        <v>210</v>
      </c>
      <c r="P9" s="264" t="s">
        <v>211</v>
      </c>
      <c r="Q9" s="186"/>
      <c r="R9" s="186"/>
      <c r="S9" s="289" t="s">
        <v>210</v>
      </c>
      <c r="T9" s="264" t="s">
        <v>211</v>
      </c>
      <c r="U9" s="186"/>
      <c r="V9" s="186"/>
      <c r="W9" s="289" t="s">
        <v>210</v>
      </c>
      <c r="X9" s="264" t="s">
        <v>211</v>
      </c>
      <c r="Y9" s="186"/>
      <c r="Z9" s="186"/>
      <c r="AA9" s="289" t="s">
        <v>210</v>
      </c>
      <c r="AB9" s="264" t="s">
        <v>211</v>
      </c>
      <c r="AC9" s="186"/>
      <c r="AD9" s="186"/>
      <c r="AE9" s="289" t="s">
        <v>210</v>
      </c>
      <c r="AF9" s="264" t="s">
        <v>212</v>
      </c>
      <c r="AG9" s="264" t="s">
        <v>211</v>
      </c>
      <c r="AH9" s="503"/>
    </row>
    <row r="10" spans="2:34" x14ac:dyDescent="0.35">
      <c r="B10" s="46"/>
      <c r="C10" s="45" t="s">
        <v>213</v>
      </c>
      <c r="D10" s="44"/>
      <c r="E10" s="43"/>
      <c r="F10" s="43"/>
      <c r="G10" s="37"/>
      <c r="H10" s="37"/>
      <c r="I10" s="37"/>
      <c r="J10" s="43"/>
      <c r="K10" s="43"/>
      <c r="L10" s="37"/>
      <c r="M10" s="37"/>
      <c r="N10" s="43"/>
      <c r="O10" s="43"/>
      <c r="P10" s="37"/>
      <c r="Q10" s="37"/>
      <c r="R10" s="43"/>
      <c r="S10" s="43"/>
      <c r="T10" s="37"/>
      <c r="U10" s="37"/>
      <c r="V10" s="43"/>
      <c r="W10" s="43"/>
      <c r="X10" s="37"/>
      <c r="Y10" s="37"/>
      <c r="Z10" s="43"/>
      <c r="AA10" s="43"/>
      <c r="AB10" s="37"/>
      <c r="AC10" s="37"/>
      <c r="AD10" s="43"/>
      <c r="AE10" s="43"/>
      <c r="AF10" s="37"/>
      <c r="AG10" s="37"/>
      <c r="AH10" s="42"/>
    </row>
    <row r="11" spans="2:34" s="136" customFormat="1" ht="29" x14ac:dyDescent="0.35">
      <c r="B11" s="144">
        <v>1</v>
      </c>
      <c r="C11" s="146" t="s">
        <v>331</v>
      </c>
      <c r="D11" s="230">
        <v>0.2873</v>
      </c>
      <c r="E11" s="230">
        <v>0.19220000000000001</v>
      </c>
      <c r="F11" s="230">
        <v>0</v>
      </c>
      <c r="G11" s="230">
        <v>3.73E-2</v>
      </c>
      <c r="H11" s="230">
        <v>9.7000000000000003E-2</v>
      </c>
      <c r="I11" s="230">
        <v>0</v>
      </c>
      <c r="J11" s="230">
        <v>0</v>
      </c>
      <c r="K11" s="230">
        <v>0</v>
      </c>
      <c r="L11" s="230">
        <v>0</v>
      </c>
      <c r="M11" s="216"/>
      <c r="N11" s="216"/>
      <c r="O11" s="216"/>
      <c r="P11" s="216"/>
      <c r="Q11" s="216"/>
      <c r="R11" s="216"/>
      <c r="S11" s="216"/>
      <c r="T11" s="216"/>
      <c r="U11" s="216"/>
      <c r="V11" s="216"/>
      <c r="W11" s="216"/>
      <c r="X11" s="216"/>
      <c r="Y11" s="216"/>
      <c r="Z11" s="216"/>
      <c r="AA11" s="216"/>
      <c r="AB11" s="216"/>
      <c r="AC11" s="230">
        <f t="shared" ref="AC11:AE12" si="0">+D11+I11</f>
        <v>0.2873</v>
      </c>
      <c r="AD11" s="230">
        <f t="shared" si="0"/>
        <v>0.19220000000000001</v>
      </c>
      <c r="AE11" s="230">
        <f t="shared" si="0"/>
        <v>0</v>
      </c>
      <c r="AF11" s="230">
        <f>+G11</f>
        <v>3.73E-2</v>
      </c>
      <c r="AG11" s="230">
        <f>+H11+L11</f>
        <v>9.7000000000000003E-2</v>
      </c>
      <c r="AH11" s="367">
        <v>3.8E-3</v>
      </c>
    </row>
    <row r="12" spans="2:34" x14ac:dyDescent="0.35">
      <c r="B12" s="35">
        <v>2</v>
      </c>
      <c r="C12" s="34" t="s">
        <v>332</v>
      </c>
      <c r="D12" s="228">
        <v>0</v>
      </c>
      <c r="E12" s="228">
        <v>0</v>
      </c>
      <c r="F12" s="228">
        <v>0</v>
      </c>
      <c r="G12" s="228">
        <v>0</v>
      </c>
      <c r="H12" s="228">
        <v>0</v>
      </c>
      <c r="I12" s="228">
        <v>0</v>
      </c>
      <c r="J12" s="228">
        <v>0</v>
      </c>
      <c r="K12" s="228">
        <v>0</v>
      </c>
      <c r="L12" s="228">
        <v>0</v>
      </c>
      <c r="M12" s="222"/>
      <c r="N12" s="222"/>
      <c r="O12" s="222"/>
      <c r="P12" s="222"/>
      <c r="Q12" s="222"/>
      <c r="R12" s="222"/>
      <c r="S12" s="222"/>
      <c r="T12" s="222"/>
      <c r="U12" s="222"/>
      <c r="V12" s="222"/>
      <c r="W12" s="222"/>
      <c r="X12" s="222"/>
      <c r="Y12" s="222"/>
      <c r="Z12" s="222"/>
      <c r="AA12" s="222"/>
      <c r="AB12" s="222"/>
      <c r="AC12" s="228">
        <f t="shared" si="0"/>
        <v>0</v>
      </c>
      <c r="AD12" s="228">
        <f t="shared" si="0"/>
        <v>0</v>
      </c>
      <c r="AE12" s="228">
        <f t="shared" si="0"/>
        <v>0</v>
      </c>
      <c r="AF12" s="228">
        <f>+G12</f>
        <v>0</v>
      </c>
      <c r="AG12" s="228">
        <f>+H12+L12</f>
        <v>0</v>
      </c>
      <c r="AH12" s="368">
        <v>8.0000000000000004E-4</v>
      </c>
    </row>
    <row r="13" spans="2:34" s="136" customFormat="1" x14ac:dyDescent="0.35">
      <c r="B13" s="144">
        <v>3</v>
      </c>
      <c r="C13" s="145" t="s">
        <v>333</v>
      </c>
      <c r="D13" s="230">
        <v>0</v>
      </c>
      <c r="E13" s="230">
        <v>0</v>
      </c>
      <c r="F13" s="230">
        <v>0</v>
      </c>
      <c r="G13" s="230">
        <v>0</v>
      </c>
      <c r="H13" s="230">
        <v>0</v>
      </c>
      <c r="I13" s="230">
        <v>0</v>
      </c>
      <c r="J13" s="230">
        <v>0</v>
      </c>
      <c r="K13" s="230">
        <v>0</v>
      </c>
      <c r="L13" s="230">
        <v>0</v>
      </c>
      <c r="M13" s="216"/>
      <c r="N13" s="216"/>
      <c r="O13" s="216"/>
      <c r="P13" s="216"/>
      <c r="Q13" s="216"/>
      <c r="R13" s="216"/>
      <c r="S13" s="216"/>
      <c r="T13" s="216"/>
      <c r="U13" s="216"/>
      <c r="V13" s="216"/>
      <c r="W13" s="216"/>
      <c r="X13" s="216"/>
      <c r="Y13" s="216"/>
      <c r="Z13" s="216"/>
      <c r="AA13" s="216"/>
      <c r="AB13" s="216"/>
      <c r="AC13" s="230">
        <f t="shared" ref="AC13:AE16" si="1">+D13+I13</f>
        <v>0</v>
      </c>
      <c r="AD13" s="230">
        <f t="shared" si="1"/>
        <v>0</v>
      </c>
      <c r="AE13" s="230">
        <f t="shared" si="1"/>
        <v>0</v>
      </c>
      <c r="AF13" s="230">
        <f t="shared" ref="AF13:AF16" si="2">+G13</f>
        <v>0</v>
      </c>
      <c r="AG13" s="230">
        <f t="shared" ref="AG13:AG16" si="3">+H13+L13</f>
        <v>0</v>
      </c>
      <c r="AH13" s="367">
        <v>0</v>
      </c>
    </row>
    <row r="14" spans="2:34" ht="16.5" x14ac:dyDescent="0.35">
      <c r="B14" s="35">
        <v>4</v>
      </c>
      <c r="C14" s="36" t="s">
        <v>334</v>
      </c>
      <c r="D14" s="228">
        <v>0</v>
      </c>
      <c r="E14" s="228">
        <v>0</v>
      </c>
      <c r="F14" s="228">
        <v>0</v>
      </c>
      <c r="G14" s="228">
        <v>0</v>
      </c>
      <c r="H14" s="228">
        <v>0</v>
      </c>
      <c r="I14" s="228">
        <v>0</v>
      </c>
      <c r="J14" s="228">
        <v>0</v>
      </c>
      <c r="K14" s="228">
        <v>0</v>
      </c>
      <c r="L14" s="228">
        <v>0</v>
      </c>
      <c r="M14" s="219"/>
      <c r="N14" s="219"/>
      <c r="O14" s="219"/>
      <c r="P14" s="219"/>
      <c r="Q14" s="219"/>
      <c r="R14" s="219"/>
      <c r="S14" s="219"/>
      <c r="T14" s="219"/>
      <c r="U14" s="219"/>
      <c r="V14" s="219"/>
      <c r="W14" s="219"/>
      <c r="X14" s="219"/>
      <c r="Y14" s="219"/>
      <c r="Z14" s="219"/>
      <c r="AA14" s="219"/>
      <c r="AB14" s="219"/>
      <c r="AC14" s="228">
        <f t="shared" si="1"/>
        <v>0</v>
      </c>
      <c r="AD14" s="228">
        <f t="shared" si="1"/>
        <v>0</v>
      </c>
      <c r="AE14" s="228">
        <f t="shared" si="1"/>
        <v>0</v>
      </c>
      <c r="AF14" s="228">
        <f t="shared" si="2"/>
        <v>0</v>
      </c>
      <c r="AG14" s="228">
        <f t="shared" si="3"/>
        <v>0</v>
      </c>
      <c r="AH14" s="368">
        <v>0</v>
      </c>
    </row>
    <row r="15" spans="2:34" x14ac:dyDescent="0.35">
      <c r="B15" s="41">
        <v>5</v>
      </c>
      <c r="C15" s="39" t="s">
        <v>335</v>
      </c>
      <c r="D15" s="228">
        <v>0</v>
      </c>
      <c r="E15" s="228">
        <v>0</v>
      </c>
      <c r="F15" s="228">
        <v>0</v>
      </c>
      <c r="G15" s="228">
        <v>0</v>
      </c>
      <c r="H15" s="228">
        <v>0</v>
      </c>
      <c r="I15" s="228">
        <v>0</v>
      </c>
      <c r="J15" s="228">
        <v>0</v>
      </c>
      <c r="K15" s="228">
        <v>0</v>
      </c>
      <c r="L15" s="228">
        <v>0</v>
      </c>
      <c r="M15" s="219"/>
      <c r="N15" s="219"/>
      <c r="O15" s="219"/>
      <c r="P15" s="219"/>
      <c r="Q15" s="219"/>
      <c r="R15" s="219"/>
      <c r="S15" s="219"/>
      <c r="T15" s="219"/>
      <c r="U15" s="219"/>
      <c r="V15" s="219"/>
      <c r="W15" s="219"/>
      <c r="X15" s="219"/>
      <c r="Y15" s="219"/>
      <c r="Z15" s="219"/>
      <c r="AA15" s="219"/>
      <c r="AB15" s="219"/>
      <c r="AC15" s="228">
        <f t="shared" si="1"/>
        <v>0</v>
      </c>
      <c r="AD15" s="228">
        <f t="shared" si="1"/>
        <v>0</v>
      </c>
      <c r="AE15" s="228">
        <f t="shared" si="1"/>
        <v>0</v>
      </c>
      <c r="AF15" s="228">
        <f t="shared" si="2"/>
        <v>0</v>
      </c>
      <c r="AG15" s="228">
        <f t="shared" si="3"/>
        <v>0</v>
      </c>
      <c r="AH15" s="368">
        <v>0</v>
      </c>
    </row>
    <row r="16" spans="2:34" x14ac:dyDescent="0.35">
      <c r="B16" s="35">
        <v>6</v>
      </c>
      <c r="C16" s="36" t="s">
        <v>336</v>
      </c>
      <c r="D16" s="228">
        <v>0</v>
      </c>
      <c r="E16" s="228">
        <v>0</v>
      </c>
      <c r="F16" s="223"/>
      <c r="G16" s="228">
        <v>0</v>
      </c>
      <c r="H16" s="228">
        <v>0</v>
      </c>
      <c r="I16" s="228">
        <v>0</v>
      </c>
      <c r="J16" s="228">
        <v>0</v>
      </c>
      <c r="K16" s="223"/>
      <c r="L16" s="228">
        <v>0</v>
      </c>
      <c r="M16" s="221"/>
      <c r="N16" s="222"/>
      <c r="O16" s="223"/>
      <c r="P16" s="222"/>
      <c r="Q16" s="221"/>
      <c r="R16" s="222"/>
      <c r="S16" s="223"/>
      <c r="T16" s="222"/>
      <c r="U16" s="221"/>
      <c r="V16" s="222"/>
      <c r="W16" s="223"/>
      <c r="X16" s="222"/>
      <c r="Y16" s="221"/>
      <c r="Z16" s="222"/>
      <c r="AA16" s="223"/>
      <c r="AB16" s="222"/>
      <c r="AC16" s="228">
        <f t="shared" si="1"/>
        <v>0</v>
      </c>
      <c r="AD16" s="228">
        <f t="shared" si="1"/>
        <v>0</v>
      </c>
      <c r="AE16" s="223"/>
      <c r="AF16" s="228">
        <f t="shared" si="2"/>
        <v>0</v>
      </c>
      <c r="AG16" s="228">
        <f t="shared" si="3"/>
        <v>0</v>
      </c>
      <c r="AH16" s="368">
        <v>0</v>
      </c>
    </row>
    <row r="17" spans="1:34" s="136" customFormat="1" x14ac:dyDescent="0.35">
      <c r="B17" s="144">
        <v>7</v>
      </c>
      <c r="C17" s="145" t="s">
        <v>337</v>
      </c>
      <c r="D17" s="230">
        <v>0</v>
      </c>
      <c r="E17" s="230">
        <v>0</v>
      </c>
      <c r="F17" s="230">
        <v>0</v>
      </c>
      <c r="G17" s="230">
        <v>0</v>
      </c>
      <c r="H17" s="230">
        <v>0</v>
      </c>
      <c r="I17" s="230">
        <v>0</v>
      </c>
      <c r="J17" s="230">
        <v>0</v>
      </c>
      <c r="K17" s="230">
        <v>0</v>
      </c>
      <c r="L17" s="230">
        <v>0</v>
      </c>
      <c r="M17" s="216"/>
      <c r="N17" s="216"/>
      <c r="O17" s="216"/>
      <c r="P17" s="216"/>
      <c r="Q17" s="216"/>
      <c r="R17" s="216"/>
      <c r="S17" s="216"/>
      <c r="T17" s="216"/>
      <c r="U17" s="216"/>
      <c r="V17" s="216"/>
      <c r="W17" s="216"/>
      <c r="X17" s="216"/>
      <c r="Y17" s="216"/>
      <c r="Z17" s="216"/>
      <c r="AA17" s="216"/>
      <c r="AB17" s="216"/>
      <c r="AC17" s="230">
        <f t="shared" ref="AC17:AE19" si="4">+D17+I17</f>
        <v>0</v>
      </c>
      <c r="AD17" s="230">
        <f t="shared" si="4"/>
        <v>0</v>
      </c>
      <c r="AE17" s="230">
        <f t="shared" si="4"/>
        <v>0</v>
      </c>
      <c r="AF17" s="230">
        <f>+G17</f>
        <v>0</v>
      </c>
      <c r="AG17" s="230">
        <f>+H17+L17</f>
        <v>0</v>
      </c>
      <c r="AH17" s="367">
        <v>8.0000000000000004E-4</v>
      </c>
    </row>
    <row r="18" spans="1:34" x14ac:dyDescent="0.35">
      <c r="B18" s="35">
        <v>8</v>
      </c>
      <c r="C18" s="36" t="s">
        <v>338</v>
      </c>
      <c r="D18" s="228">
        <v>0</v>
      </c>
      <c r="E18" s="228">
        <v>0</v>
      </c>
      <c r="F18" s="228">
        <v>0</v>
      </c>
      <c r="G18" s="228">
        <v>0</v>
      </c>
      <c r="H18" s="228">
        <v>0</v>
      </c>
      <c r="I18" s="228">
        <v>0</v>
      </c>
      <c r="J18" s="228">
        <v>0</v>
      </c>
      <c r="K18" s="228">
        <v>0</v>
      </c>
      <c r="L18" s="228">
        <v>0</v>
      </c>
      <c r="M18" s="219"/>
      <c r="N18" s="219"/>
      <c r="O18" s="219"/>
      <c r="P18" s="219"/>
      <c r="Q18" s="219"/>
      <c r="R18" s="219"/>
      <c r="S18" s="219"/>
      <c r="T18" s="219"/>
      <c r="U18" s="219"/>
      <c r="V18" s="219"/>
      <c r="W18" s="219"/>
      <c r="X18" s="219"/>
      <c r="Y18" s="219"/>
      <c r="Z18" s="219"/>
      <c r="AA18" s="219"/>
      <c r="AB18" s="219"/>
      <c r="AC18" s="228">
        <f t="shared" si="4"/>
        <v>0</v>
      </c>
      <c r="AD18" s="228">
        <f t="shared" si="4"/>
        <v>0</v>
      </c>
      <c r="AE18" s="228">
        <f t="shared" si="4"/>
        <v>0</v>
      </c>
      <c r="AF18" s="228">
        <f>+G18</f>
        <v>0</v>
      </c>
      <c r="AG18" s="228">
        <f>+H18+L18</f>
        <v>0</v>
      </c>
      <c r="AH18" s="368">
        <v>4.0000000000000002E-4</v>
      </c>
    </row>
    <row r="19" spans="1:34" ht="16.5" x14ac:dyDescent="0.35">
      <c r="B19" s="35">
        <v>9</v>
      </c>
      <c r="C19" s="38" t="s">
        <v>334</v>
      </c>
      <c r="D19" s="228">
        <v>0</v>
      </c>
      <c r="E19" s="228">
        <v>0</v>
      </c>
      <c r="F19" s="228">
        <v>0</v>
      </c>
      <c r="G19" s="228">
        <v>0</v>
      </c>
      <c r="H19" s="228">
        <v>0</v>
      </c>
      <c r="I19" s="228">
        <v>0</v>
      </c>
      <c r="J19" s="228">
        <v>0</v>
      </c>
      <c r="K19" s="228">
        <v>0</v>
      </c>
      <c r="L19" s="228">
        <v>0</v>
      </c>
      <c r="M19" s="219"/>
      <c r="N19" s="219"/>
      <c r="O19" s="219"/>
      <c r="P19" s="219"/>
      <c r="Q19" s="219"/>
      <c r="R19" s="219"/>
      <c r="S19" s="219"/>
      <c r="T19" s="219"/>
      <c r="U19" s="219"/>
      <c r="V19" s="219"/>
      <c r="W19" s="219"/>
      <c r="X19" s="219"/>
      <c r="Y19" s="219"/>
      <c r="Z19" s="219"/>
      <c r="AA19" s="219"/>
      <c r="AB19" s="219"/>
      <c r="AC19" s="228">
        <f t="shared" si="4"/>
        <v>0</v>
      </c>
      <c r="AD19" s="228">
        <f t="shared" si="4"/>
        <v>0</v>
      </c>
      <c r="AE19" s="228">
        <f t="shared" si="4"/>
        <v>0</v>
      </c>
      <c r="AF19" s="228">
        <f>+G19</f>
        <v>0</v>
      </c>
      <c r="AG19" s="228">
        <f>+H19+L19</f>
        <v>0</v>
      </c>
      <c r="AH19" s="368">
        <v>4.0000000000000002E-4</v>
      </c>
    </row>
    <row r="20" spans="1:34" x14ac:dyDescent="0.35">
      <c r="A20" s="194"/>
      <c r="B20" s="41">
        <v>10</v>
      </c>
      <c r="C20" s="40" t="s">
        <v>335</v>
      </c>
      <c r="D20" s="228">
        <v>0</v>
      </c>
      <c r="E20" s="228">
        <v>0</v>
      </c>
      <c r="F20" s="228">
        <v>0</v>
      </c>
      <c r="G20" s="228">
        <v>0</v>
      </c>
      <c r="H20" s="228">
        <v>0</v>
      </c>
      <c r="I20" s="228">
        <v>0</v>
      </c>
      <c r="J20" s="228">
        <v>0</v>
      </c>
      <c r="K20" s="228">
        <v>0</v>
      </c>
      <c r="L20" s="228">
        <v>0</v>
      </c>
      <c r="M20" s="222"/>
      <c r="N20" s="222"/>
      <c r="O20" s="222"/>
      <c r="P20" s="222"/>
      <c r="Q20" s="222"/>
      <c r="R20" s="222"/>
      <c r="S20" s="222"/>
      <c r="T20" s="222"/>
      <c r="U20" s="222"/>
      <c r="V20" s="222"/>
      <c r="W20" s="222"/>
      <c r="X20" s="222"/>
      <c r="Y20" s="222"/>
      <c r="Z20" s="222"/>
      <c r="AA20" s="222"/>
      <c r="AB20" s="222"/>
      <c r="AC20" s="228">
        <f t="shared" ref="AC20:AE35" si="5">+D20+I20</f>
        <v>0</v>
      </c>
      <c r="AD20" s="228">
        <f t="shared" si="5"/>
        <v>0</v>
      </c>
      <c r="AE20" s="228">
        <f t="shared" si="5"/>
        <v>0</v>
      </c>
      <c r="AF20" s="228">
        <f t="shared" ref="AF20:AF42" si="6">+G20</f>
        <v>0</v>
      </c>
      <c r="AG20" s="228">
        <f t="shared" ref="AG20:AG42" si="7">+H20+L20</f>
        <v>0</v>
      </c>
      <c r="AH20" s="368">
        <v>0</v>
      </c>
    </row>
    <row r="21" spans="1:34" x14ac:dyDescent="0.35">
      <c r="B21" s="35">
        <v>11</v>
      </c>
      <c r="C21" s="38" t="s">
        <v>336</v>
      </c>
      <c r="D21" s="228">
        <v>0</v>
      </c>
      <c r="E21" s="228">
        <v>0</v>
      </c>
      <c r="F21" s="223"/>
      <c r="G21" s="228">
        <v>0</v>
      </c>
      <c r="H21" s="228">
        <v>0</v>
      </c>
      <c r="I21" s="228">
        <v>0</v>
      </c>
      <c r="J21" s="228">
        <v>0</v>
      </c>
      <c r="K21" s="223"/>
      <c r="L21" s="228">
        <v>0</v>
      </c>
      <c r="M21" s="222"/>
      <c r="N21" s="222"/>
      <c r="O21" s="223"/>
      <c r="P21" s="222"/>
      <c r="Q21" s="222"/>
      <c r="R21" s="222"/>
      <c r="S21" s="223"/>
      <c r="T21" s="222"/>
      <c r="U21" s="222"/>
      <c r="V21" s="222"/>
      <c r="W21" s="223"/>
      <c r="X21" s="222"/>
      <c r="Y21" s="222"/>
      <c r="Z21" s="222"/>
      <c r="AA21" s="223"/>
      <c r="AB21" s="222"/>
      <c r="AC21" s="228">
        <f t="shared" si="5"/>
        <v>0</v>
      </c>
      <c r="AD21" s="228">
        <f t="shared" si="5"/>
        <v>0</v>
      </c>
      <c r="AE21" s="223"/>
      <c r="AF21" s="228">
        <f t="shared" si="6"/>
        <v>0</v>
      </c>
      <c r="AG21" s="228">
        <f t="shared" si="7"/>
        <v>0</v>
      </c>
      <c r="AH21" s="368">
        <v>0</v>
      </c>
    </row>
    <row r="22" spans="1:34" x14ac:dyDescent="0.35">
      <c r="B22" s="35">
        <v>12</v>
      </c>
      <c r="C22" s="36" t="s">
        <v>339</v>
      </c>
      <c r="D22" s="228">
        <v>0</v>
      </c>
      <c r="E22" s="228">
        <v>0</v>
      </c>
      <c r="F22" s="228">
        <v>0</v>
      </c>
      <c r="G22" s="228">
        <v>0</v>
      </c>
      <c r="H22" s="228">
        <v>0</v>
      </c>
      <c r="I22" s="228">
        <v>0</v>
      </c>
      <c r="J22" s="228">
        <v>0</v>
      </c>
      <c r="K22" s="228">
        <v>0</v>
      </c>
      <c r="L22" s="228">
        <v>0</v>
      </c>
      <c r="M22" s="222"/>
      <c r="N22" s="222"/>
      <c r="O22" s="222"/>
      <c r="P22" s="222"/>
      <c r="Q22" s="222"/>
      <c r="R22" s="222"/>
      <c r="S22" s="222"/>
      <c r="T22" s="222"/>
      <c r="U22" s="222"/>
      <c r="V22" s="222"/>
      <c r="W22" s="222"/>
      <c r="X22" s="222"/>
      <c r="Y22" s="222"/>
      <c r="Z22" s="222"/>
      <c r="AA22" s="222"/>
      <c r="AB22" s="222"/>
      <c r="AC22" s="228">
        <f t="shared" si="5"/>
        <v>0</v>
      </c>
      <c r="AD22" s="228">
        <f t="shared" si="5"/>
        <v>0</v>
      </c>
      <c r="AE22" s="228">
        <f t="shared" si="5"/>
        <v>0</v>
      </c>
      <c r="AF22" s="228">
        <f t="shared" si="6"/>
        <v>0</v>
      </c>
      <c r="AG22" s="228">
        <f t="shared" si="7"/>
        <v>0</v>
      </c>
      <c r="AH22" s="368">
        <v>0</v>
      </c>
    </row>
    <row r="23" spans="1:34" ht="16.5" x14ac:dyDescent="0.35">
      <c r="B23" s="35">
        <v>13</v>
      </c>
      <c r="C23" s="38" t="s">
        <v>334</v>
      </c>
      <c r="D23" s="228">
        <v>0</v>
      </c>
      <c r="E23" s="228">
        <v>0</v>
      </c>
      <c r="F23" s="228">
        <v>0</v>
      </c>
      <c r="G23" s="228">
        <v>0</v>
      </c>
      <c r="H23" s="228">
        <v>0</v>
      </c>
      <c r="I23" s="228">
        <v>0</v>
      </c>
      <c r="J23" s="228">
        <v>0</v>
      </c>
      <c r="K23" s="228">
        <v>0</v>
      </c>
      <c r="L23" s="228">
        <v>0</v>
      </c>
      <c r="M23" s="222"/>
      <c r="N23" s="222"/>
      <c r="O23" s="222"/>
      <c r="P23" s="222"/>
      <c r="Q23" s="222"/>
      <c r="R23" s="222"/>
      <c r="S23" s="222"/>
      <c r="T23" s="222"/>
      <c r="U23" s="222"/>
      <c r="V23" s="222"/>
      <c r="W23" s="222"/>
      <c r="X23" s="222"/>
      <c r="Y23" s="222"/>
      <c r="Z23" s="222"/>
      <c r="AA23" s="222"/>
      <c r="AB23" s="222"/>
      <c r="AC23" s="228">
        <f t="shared" si="5"/>
        <v>0</v>
      </c>
      <c r="AD23" s="228">
        <f t="shared" si="5"/>
        <v>0</v>
      </c>
      <c r="AE23" s="228">
        <f t="shared" si="5"/>
        <v>0</v>
      </c>
      <c r="AF23" s="228">
        <f t="shared" si="6"/>
        <v>0</v>
      </c>
      <c r="AG23" s="228">
        <f t="shared" si="7"/>
        <v>0</v>
      </c>
      <c r="AH23" s="368">
        <v>0</v>
      </c>
    </row>
    <row r="24" spans="1:34" x14ac:dyDescent="0.35">
      <c r="B24" s="41">
        <v>14</v>
      </c>
      <c r="C24" s="40" t="s">
        <v>335</v>
      </c>
      <c r="D24" s="228">
        <v>0</v>
      </c>
      <c r="E24" s="228">
        <v>0</v>
      </c>
      <c r="F24" s="228">
        <v>0</v>
      </c>
      <c r="G24" s="228">
        <v>0</v>
      </c>
      <c r="H24" s="228">
        <v>0</v>
      </c>
      <c r="I24" s="228">
        <v>0</v>
      </c>
      <c r="J24" s="228">
        <v>0</v>
      </c>
      <c r="K24" s="228">
        <v>0</v>
      </c>
      <c r="L24" s="228">
        <v>0</v>
      </c>
      <c r="M24" s="222"/>
      <c r="N24" s="222"/>
      <c r="O24" s="222"/>
      <c r="P24" s="222"/>
      <c r="Q24" s="222"/>
      <c r="R24" s="222"/>
      <c r="S24" s="222"/>
      <c r="T24" s="222"/>
      <c r="U24" s="222"/>
      <c r="V24" s="222"/>
      <c r="W24" s="222"/>
      <c r="X24" s="222"/>
      <c r="Y24" s="222"/>
      <c r="Z24" s="222"/>
      <c r="AA24" s="222"/>
      <c r="AB24" s="222"/>
      <c r="AC24" s="228">
        <f t="shared" si="5"/>
        <v>0</v>
      </c>
      <c r="AD24" s="228">
        <f t="shared" si="5"/>
        <v>0</v>
      </c>
      <c r="AE24" s="228">
        <f t="shared" si="5"/>
        <v>0</v>
      </c>
      <c r="AF24" s="228">
        <f t="shared" si="6"/>
        <v>0</v>
      </c>
      <c r="AG24" s="228">
        <f t="shared" si="7"/>
        <v>0</v>
      </c>
      <c r="AH24" s="368">
        <v>0</v>
      </c>
    </row>
    <row r="25" spans="1:34" x14ac:dyDescent="0.35">
      <c r="B25" s="35">
        <v>15</v>
      </c>
      <c r="C25" s="38" t="s">
        <v>336</v>
      </c>
      <c r="D25" s="228">
        <v>0</v>
      </c>
      <c r="E25" s="228">
        <v>0</v>
      </c>
      <c r="F25" s="223"/>
      <c r="G25" s="228">
        <v>0</v>
      </c>
      <c r="H25" s="228">
        <v>0</v>
      </c>
      <c r="I25" s="228">
        <v>0</v>
      </c>
      <c r="J25" s="228">
        <v>0</v>
      </c>
      <c r="K25" s="223"/>
      <c r="L25" s="228">
        <v>0</v>
      </c>
      <c r="M25" s="222"/>
      <c r="N25" s="222"/>
      <c r="O25" s="223"/>
      <c r="P25" s="222"/>
      <c r="Q25" s="222"/>
      <c r="R25" s="222"/>
      <c r="S25" s="223"/>
      <c r="T25" s="222"/>
      <c r="U25" s="222"/>
      <c r="V25" s="222"/>
      <c r="W25" s="223"/>
      <c r="X25" s="222"/>
      <c r="Y25" s="222"/>
      <c r="Z25" s="222"/>
      <c r="AA25" s="223"/>
      <c r="AB25" s="222"/>
      <c r="AC25" s="228">
        <f t="shared" si="5"/>
        <v>0</v>
      </c>
      <c r="AD25" s="228">
        <f t="shared" si="5"/>
        <v>0</v>
      </c>
      <c r="AE25" s="223"/>
      <c r="AF25" s="228">
        <f t="shared" si="6"/>
        <v>0</v>
      </c>
      <c r="AG25" s="228">
        <f t="shared" si="7"/>
        <v>0</v>
      </c>
      <c r="AH25" s="368">
        <v>0</v>
      </c>
    </row>
    <row r="26" spans="1:34" x14ac:dyDescent="0.35">
      <c r="B26" s="35">
        <v>16</v>
      </c>
      <c r="C26" s="36" t="s">
        <v>340</v>
      </c>
      <c r="D26" s="228">
        <v>0</v>
      </c>
      <c r="E26" s="228">
        <v>0</v>
      </c>
      <c r="F26" s="228">
        <v>0</v>
      </c>
      <c r="G26" s="228">
        <v>0</v>
      </c>
      <c r="H26" s="228">
        <v>0</v>
      </c>
      <c r="I26" s="228">
        <v>0</v>
      </c>
      <c r="J26" s="228">
        <v>0</v>
      </c>
      <c r="K26" s="228">
        <v>0</v>
      </c>
      <c r="L26" s="228">
        <v>0</v>
      </c>
      <c r="M26" s="222"/>
      <c r="N26" s="222"/>
      <c r="O26" s="222"/>
      <c r="P26" s="222"/>
      <c r="Q26" s="222"/>
      <c r="R26" s="222"/>
      <c r="S26" s="222"/>
      <c r="T26" s="222"/>
      <c r="U26" s="222"/>
      <c r="V26" s="222"/>
      <c r="W26" s="222"/>
      <c r="X26" s="222"/>
      <c r="Y26" s="222"/>
      <c r="Z26" s="222"/>
      <c r="AA26" s="222"/>
      <c r="AB26" s="222"/>
      <c r="AC26" s="228">
        <f t="shared" si="5"/>
        <v>0</v>
      </c>
      <c r="AD26" s="228">
        <f t="shared" si="5"/>
        <v>0</v>
      </c>
      <c r="AE26" s="228">
        <f t="shared" si="5"/>
        <v>0</v>
      </c>
      <c r="AF26" s="228">
        <f t="shared" si="6"/>
        <v>0</v>
      </c>
      <c r="AG26" s="228">
        <f t="shared" si="7"/>
        <v>0</v>
      </c>
      <c r="AH26" s="368">
        <v>0</v>
      </c>
    </row>
    <row r="27" spans="1:34" ht="16.5" x14ac:dyDescent="0.35">
      <c r="B27" s="35">
        <v>17</v>
      </c>
      <c r="C27" s="38" t="s">
        <v>334</v>
      </c>
      <c r="D27" s="228">
        <v>0</v>
      </c>
      <c r="E27" s="228">
        <v>0</v>
      </c>
      <c r="F27" s="228">
        <v>0</v>
      </c>
      <c r="G27" s="228">
        <v>0</v>
      </c>
      <c r="H27" s="228">
        <v>0</v>
      </c>
      <c r="I27" s="228">
        <v>0</v>
      </c>
      <c r="J27" s="228">
        <v>0</v>
      </c>
      <c r="K27" s="228">
        <v>0</v>
      </c>
      <c r="L27" s="228">
        <v>0</v>
      </c>
      <c r="M27" s="222"/>
      <c r="N27" s="222"/>
      <c r="O27" s="222"/>
      <c r="P27" s="222"/>
      <c r="Q27" s="222"/>
      <c r="R27" s="222"/>
      <c r="S27" s="222"/>
      <c r="T27" s="222"/>
      <c r="U27" s="222"/>
      <c r="V27" s="222"/>
      <c r="W27" s="222"/>
      <c r="X27" s="222"/>
      <c r="Y27" s="222"/>
      <c r="Z27" s="222"/>
      <c r="AA27" s="222"/>
      <c r="AB27" s="222"/>
      <c r="AC27" s="228">
        <f t="shared" si="5"/>
        <v>0</v>
      </c>
      <c r="AD27" s="228">
        <f t="shared" si="5"/>
        <v>0</v>
      </c>
      <c r="AE27" s="228">
        <f t="shared" si="5"/>
        <v>0</v>
      </c>
      <c r="AF27" s="228">
        <f t="shared" si="6"/>
        <v>0</v>
      </c>
      <c r="AG27" s="228">
        <f t="shared" si="7"/>
        <v>0</v>
      </c>
      <c r="AH27" s="368">
        <v>0</v>
      </c>
    </row>
    <row r="28" spans="1:34" x14ac:dyDescent="0.35">
      <c r="B28" s="41">
        <v>18</v>
      </c>
      <c r="C28" s="40" t="s">
        <v>335</v>
      </c>
      <c r="D28" s="228">
        <v>0</v>
      </c>
      <c r="E28" s="228">
        <v>0</v>
      </c>
      <c r="F28" s="228">
        <v>0</v>
      </c>
      <c r="G28" s="228">
        <v>0</v>
      </c>
      <c r="H28" s="228">
        <v>0</v>
      </c>
      <c r="I28" s="228">
        <v>0</v>
      </c>
      <c r="J28" s="228">
        <v>0</v>
      </c>
      <c r="K28" s="228">
        <v>0</v>
      </c>
      <c r="L28" s="228">
        <v>0</v>
      </c>
      <c r="M28" s="222"/>
      <c r="N28" s="222"/>
      <c r="O28" s="222"/>
      <c r="P28" s="222"/>
      <c r="Q28" s="222"/>
      <c r="R28" s="222"/>
      <c r="S28" s="222"/>
      <c r="T28" s="222"/>
      <c r="U28" s="222"/>
      <c r="V28" s="222"/>
      <c r="W28" s="222"/>
      <c r="X28" s="222"/>
      <c r="Y28" s="222"/>
      <c r="Z28" s="222"/>
      <c r="AA28" s="222"/>
      <c r="AB28" s="222"/>
      <c r="AC28" s="228">
        <f t="shared" si="5"/>
        <v>0</v>
      </c>
      <c r="AD28" s="228">
        <f t="shared" si="5"/>
        <v>0</v>
      </c>
      <c r="AE28" s="228">
        <f t="shared" si="5"/>
        <v>0</v>
      </c>
      <c r="AF28" s="228">
        <f t="shared" si="6"/>
        <v>0</v>
      </c>
      <c r="AG28" s="228">
        <f t="shared" si="7"/>
        <v>0</v>
      </c>
      <c r="AH28" s="368">
        <v>0</v>
      </c>
    </row>
    <row r="29" spans="1:34" x14ac:dyDescent="0.35">
      <c r="B29" s="35">
        <v>19</v>
      </c>
      <c r="C29" s="38" t="s">
        <v>336</v>
      </c>
      <c r="D29" s="228">
        <v>0</v>
      </c>
      <c r="E29" s="228">
        <v>0</v>
      </c>
      <c r="F29" s="223"/>
      <c r="G29" s="228">
        <v>0</v>
      </c>
      <c r="H29" s="228">
        <v>0</v>
      </c>
      <c r="I29" s="228">
        <v>0</v>
      </c>
      <c r="J29" s="228">
        <v>0</v>
      </c>
      <c r="K29" s="223"/>
      <c r="L29" s="228">
        <v>0</v>
      </c>
      <c r="M29" s="222"/>
      <c r="N29" s="222"/>
      <c r="O29" s="223"/>
      <c r="P29" s="222"/>
      <c r="Q29" s="222"/>
      <c r="R29" s="222"/>
      <c r="S29" s="223"/>
      <c r="T29" s="222"/>
      <c r="U29" s="222"/>
      <c r="V29" s="222"/>
      <c r="W29" s="223"/>
      <c r="X29" s="222"/>
      <c r="Y29" s="222"/>
      <c r="Z29" s="222"/>
      <c r="AA29" s="223"/>
      <c r="AB29" s="222"/>
      <c r="AC29" s="228">
        <f t="shared" si="5"/>
        <v>0</v>
      </c>
      <c r="AD29" s="228">
        <f t="shared" si="5"/>
        <v>0</v>
      </c>
      <c r="AE29" s="223"/>
      <c r="AF29" s="228">
        <f t="shared" si="6"/>
        <v>0</v>
      </c>
      <c r="AG29" s="228">
        <f t="shared" si="7"/>
        <v>0</v>
      </c>
      <c r="AH29" s="368">
        <v>0</v>
      </c>
    </row>
    <row r="30" spans="1:34" s="136" customFormat="1" x14ac:dyDescent="0.35">
      <c r="B30" s="144">
        <v>20</v>
      </c>
      <c r="C30" s="34" t="s">
        <v>341</v>
      </c>
      <c r="D30" s="230">
        <v>0.36409999999999998</v>
      </c>
      <c r="E30" s="230">
        <v>0.24349999999999999</v>
      </c>
      <c r="F30" s="230">
        <v>0</v>
      </c>
      <c r="G30" s="230">
        <v>4.7300000000000002E-2</v>
      </c>
      <c r="H30" s="230">
        <v>0.1229</v>
      </c>
      <c r="I30" s="230">
        <v>0</v>
      </c>
      <c r="J30" s="230">
        <v>0</v>
      </c>
      <c r="K30" s="230">
        <v>0</v>
      </c>
      <c r="L30" s="230">
        <v>0</v>
      </c>
      <c r="M30" s="216"/>
      <c r="N30" s="216"/>
      <c r="O30" s="216"/>
      <c r="P30" s="216"/>
      <c r="Q30" s="216"/>
      <c r="R30" s="216"/>
      <c r="S30" s="216"/>
      <c r="T30" s="216"/>
      <c r="U30" s="216"/>
      <c r="V30" s="216"/>
      <c r="W30" s="216"/>
      <c r="X30" s="216"/>
      <c r="Y30" s="216"/>
      <c r="Z30" s="216"/>
      <c r="AA30" s="216"/>
      <c r="AB30" s="216"/>
      <c r="AC30" s="230">
        <f t="shared" si="5"/>
        <v>0.36409999999999998</v>
      </c>
      <c r="AD30" s="230">
        <f t="shared" si="5"/>
        <v>0.24349999999999999</v>
      </c>
      <c r="AE30" s="230">
        <f t="shared" si="5"/>
        <v>0</v>
      </c>
      <c r="AF30" s="230">
        <f t="shared" si="6"/>
        <v>4.7300000000000002E-2</v>
      </c>
      <c r="AG30" s="230">
        <f t="shared" si="7"/>
        <v>0.1229</v>
      </c>
      <c r="AH30" s="367">
        <v>3.0000000000000001E-3</v>
      </c>
    </row>
    <row r="31" spans="1:34" ht="16.5" x14ac:dyDescent="0.35">
      <c r="B31" s="35">
        <v>21</v>
      </c>
      <c r="C31" s="36" t="s">
        <v>334</v>
      </c>
      <c r="D31" s="228">
        <v>0.36409999999999998</v>
      </c>
      <c r="E31" s="228">
        <v>0.24349999999999999</v>
      </c>
      <c r="F31" s="228">
        <v>0</v>
      </c>
      <c r="G31" s="228">
        <v>4.7300000000000002E-2</v>
      </c>
      <c r="H31" s="228">
        <v>0.1229</v>
      </c>
      <c r="I31" s="228">
        <v>0</v>
      </c>
      <c r="J31" s="228">
        <v>0</v>
      </c>
      <c r="K31" s="228">
        <v>0</v>
      </c>
      <c r="L31" s="228">
        <v>0</v>
      </c>
      <c r="M31" s="219"/>
      <c r="N31" s="219"/>
      <c r="O31" s="219"/>
      <c r="P31" s="219"/>
      <c r="Q31" s="219"/>
      <c r="R31" s="219"/>
      <c r="S31" s="219"/>
      <c r="T31" s="219"/>
      <c r="U31" s="219"/>
      <c r="V31" s="219"/>
      <c r="W31" s="219"/>
      <c r="X31" s="219"/>
      <c r="Y31" s="219"/>
      <c r="Z31" s="219"/>
      <c r="AA31" s="219"/>
      <c r="AB31" s="219"/>
      <c r="AC31" s="228">
        <f t="shared" si="5"/>
        <v>0.36409999999999998</v>
      </c>
      <c r="AD31" s="228">
        <f t="shared" si="5"/>
        <v>0.24349999999999999</v>
      </c>
      <c r="AE31" s="228">
        <f t="shared" si="5"/>
        <v>0</v>
      </c>
      <c r="AF31" s="228">
        <f t="shared" si="6"/>
        <v>4.7300000000000002E-2</v>
      </c>
      <c r="AG31" s="228">
        <f t="shared" si="7"/>
        <v>0.1229</v>
      </c>
      <c r="AH31" s="368">
        <v>3.0000000000000001E-3</v>
      </c>
    </row>
    <row r="32" spans="1:34" x14ac:dyDescent="0.35">
      <c r="B32" s="35">
        <v>22</v>
      </c>
      <c r="C32" s="39" t="s">
        <v>335</v>
      </c>
      <c r="D32" s="228">
        <v>0</v>
      </c>
      <c r="E32" s="228">
        <v>0</v>
      </c>
      <c r="F32" s="228">
        <v>0</v>
      </c>
      <c r="G32" s="228">
        <v>0</v>
      </c>
      <c r="H32" s="228">
        <v>0</v>
      </c>
      <c r="I32" s="228">
        <v>0</v>
      </c>
      <c r="J32" s="228">
        <v>0</v>
      </c>
      <c r="K32" s="228">
        <v>0</v>
      </c>
      <c r="L32" s="228">
        <v>0</v>
      </c>
      <c r="M32" s="222"/>
      <c r="N32" s="222"/>
      <c r="O32" s="222"/>
      <c r="P32" s="222"/>
      <c r="Q32" s="222"/>
      <c r="R32" s="222"/>
      <c r="S32" s="222"/>
      <c r="T32" s="222"/>
      <c r="U32" s="222"/>
      <c r="V32" s="222"/>
      <c r="W32" s="222"/>
      <c r="X32" s="222"/>
      <c r="Y32" s="222"/>
      <c r="Z32" s="222"/>
      <c r="AA32" s="222"/>
      <c r="AB32" s="222"/>
      <c r="AC32" s="228">
        <f t="shared" si="5"/>
        <v>0</v>
      </c>
      <c r="AD32" s="228">
        <f t="shared" si="5"/>
        <v>0</v>
      </c>
      <c r="AE32" s="228">
        <f t="shared" si="5"/>
        <v>0</v>
      </c>
      <c r="AF32" s="228">
        <f t="shared" si="6"/>
        <v>0</v>
      </c>
      <c r="AG32" s="228">
        <f t="shared" si="7"/>
        <v>0</v>
      </c>
      <c r="AH32" s="368">
        <v>0</v>
      </c>
    </row>
    <row r="33" spans="2:34" x14ac:dyDescent="0.35">
      <c r="B33" s="35">
        <v>23</v>
      </c>
      <c r="C33" s="36" t="s">
        <v>336</v>
      </c>
      <c r="D33" s="228">
        <v>0</v>
      </c>
      <c r="E33" s="228">
        <v>0</v>
      </c>
      <c r="F33" s="223"/>
      <c r="G33" s="228">
        <v>0</v>
      </c>
      <c r="H33" s="228">
        <v>0</v>
      </c>
      <c r="I33" s="228">
        <v>0</v>
      </c>
      <c r="J33" s="228">
        <v>0</v>
      </c>
      <c r="K33" s="223"/>
      <c r="L33" s="228">
        <v>0</v>
      </c>
      <c r="M33" s="222"/>
      <c r="N33" s="222"/>
      <c r="O33" s="223"/>
      <c r="P33" s="222"/>
      <c r="Q33" s="222"/>
      <c r="R33" s="222"/>
      <c r="S33" s="223"/>
      <c r="T33" s="222"/>
      <c r="U33" s="222"/>
      <c r="V33" s="222"/>
      <c r="W33" s="223"/>
      <c r="X33" s="222"/>
      <c r="Y33" s="222"/>
      <c r="Z33" s="222"/>
      <c r="AA33" s="223"/>
      <c r="AB33" s="222"/>
      <c r="AC33" s="228">
        <f t="shared" si="5"/>
        <v>0</v>
      </c>
      <c r="AD33" s="228">
        <f t="shared" si="5"/>
        <v>0</v>
      </c>
      <c r="AE33" s="223"/>
      <c r="AF33" s="228">
        <f t="shared" si="6"/>
        <v>0</v>
      </c>
      <c r="AG33" s="228">
        <f t="shared" si="7"/>
        <v>0</v>
      </c>
      <c r="AH33" s="368">
        <v>0</v>
      </c>
    </row>
    <row r="34" spans="2:34" s="136" customFormat="1" x14ac:dyDescent="0.35">
      <c r="B34" s="144">
        <v>24</v>
      </c>
      <c r="C34" s="34" t="s">
        <v>342</v>
      </c>
      <c r="D34" s="230">
        <v>0</v>
      </c>
      <c r="E34" s="230">
        <v>0</v>
      </c>
      <c r="F34" s="230">
        <v>0</v>
      </c>
      <c r="G34" s="230">
        <v>0</v>
      </c>
      <c r="H34" s="230">
        <v>0</v>
      </c>
      <c r="I34" s="230">
        <v>0</v>
      </c>
      <c r="J34" s="230">
        <v>0</v>
      </c>
      <c r="K34" s="230">
        <v>0</v>
      </c>
      <c r="L34" s="230">
        <v>0</v>
      </c>
      <c r="M34" s="225"/>
      <c r="N34" s="225"/>
      <c r="O34" s="225"/>
      <c r="P34" s="225"/>
      <c r="Q34" s="217"/>
      <c r="R34" s="217"/>
      <c r="S34" s="217"/>
      <c r="T34" s="217"/>
      <c r="U34" s="225"/>
      <c r="V34" s="225"/>
      <c r="W34" s="225"/>
      <c r="X34" s="225"/>
      <c r="Y34" s="225"/>
      <c r="Z34" s="225"/>
      <c r="AA34" s="225"/>
      <c r="AB34" s="225"/>
      <c r="AC34" s="230">
        <f t="shared" si="5"/>
        <v>0</v>
      </c>
      <c r="AD34" s="230">
        <f t="shared" si="5"/>
        <v>0</v>
      </c>
      <c r="AE34" s="230">
        <f t="shared" si="5"/>
        <v>0</v>
      </c>
      <c r="AF34" s="230">
        <f t="shared" si="6"/>
        <v>0</v>
      </c>
      <c r="AG34" s="230">
        <f t="shared" si="7"/>
        <v>0</v>
      </c>
      <c r="AH34" s="367">
        <v>0</v>
      </c>
    </row>
    <row r="35" spans="2:34" ht="29" x14ac:dyDescent="0.35">
      <c r="B35" s="35">
        <v>25</v>
      </c>
      <c r="C35" s="36" t="s">
        <v>343</v>
      </c>
      <c r="D35" s="228">
        <v>0</v>
      </c>
      <c r="E35" s="228">
        <v>0</v>
      </c>
      <c r="F35" s="228">
        <v>0</v>
      </c>
      <c r="G35" s="228">
        <v>0</v>
      </c>
      <c r="H35" s="228">
        <v>0</v>
      </c>
      <c r="I35" s="228">
        <v>0</v>
      </c>
      <c r="J35" s="228">
        <v>0</v>
      </c>
      <c r="K35" s="228">
        <v>0</v>
      </c>
      <c r="L35" s="228">
        <v>0</v>
      </c>
      <c r="M35" s="223"/>
      <c r="N35" s="223"/>
      <c r="O35" s="223"/>
      <c r="P35" s="223"/>
      <c r="Q35" s="222"/>
      <c r="R35" s="222"/>
      <c r="S35" s="222"/>
      <c r="T35" s="222"/>
      <c r="U35" s="223"/>
      <c r="V35" s="223"/>
      <c r="W35" s="223"/>
      <c r="X35" s="223"/>
      <c r="Y35" s="223"/>
      <c r="Z35" s="223"/>
      <c r="AA35" s="223"/>
      <c r="AB35" s="223"/>
      <c r="AC35" s="228">
        <f t="shared" si="5"/>
        <v>0</v>
      </c>
      <c r="AD35" s="228">
        <f t="shared" si="5"/>
        <v>0</v>
      </c>
      <c r="AE35" s="228">
        <f t="shared" si="5"/>
        <v>0</v>
      </c>
      <c r="AF35" s="228">
        <f t="shared" si="6"/>
        <v>0</v>
      </c>
      <c r="AG35" s="228">
        <f t="shared" si="7"/>
        <v>0</v>
      </c>
      <c r="AH35" s="368">
        <v>0</v>
      </c>
    </row>
    <row r="36" spans="2:34" x14ac:dyDescent="0.35">
      <c r="B36" s="35">
        <v>26</v>
      </c>
      <c r="C36" s="36" t="s">
        <v>344</v>
      </c>
      <c r="D36" s="228">
        <v>0</v>
      </c>
      <c r="E36" s="228">
        <v>0</v>
      </c>
      <c r="F36" s="228">
        <v>0</v>
      </c>
      <c r="G36" s="228">
        <v>0</v>
      </c>
      <c r="H36" s="228">
        <v>0</v>
      </c>
      <c r="I36" s="228">
        <v>0</v>
      </c>
      <c r="J36" s="228">
        <v>0</v>
      </c>
      <c r="K36" s="228">
        <v>0</v>
      </c>
      <c r="L36" s="228">
        <v>0</v>
      </c>
      <c r="M36" s="223"/>
      <c r="N36" s="223"/>
      <c r="O36" s="223"/>
      <c r="P36" s="223"/>
      <c r="Q36" s="222"/>
      <c r="R36" s="222"/>
      <c r="S36" s="222"/>
      <c r="T36" s="222"/>
      <c r="U36" s="223"/>
      <c r="V36" s="223"/>
      <c r="W36" s="223"/>
      <c r="X36" s="223"/>
      <c r="Y36" s="223"/>
      <c r="Z36" s="223"/>
      <c r="AA36" s="223"/>
      <c r="AB36" s="223"/>
      <c r="AC36" s="228">
        <f t="shared" ref="AC36:AE42" si="8">+D36+I36</f>
        <v>0</v>
      </c>
      <c r="AD36" s="228">
        <f t="shared" si="8"/>
        <v>0</v>
      </c>
      <c r="AE36" s="228">
        <f t="shared" si="8"/>
        <v>0</v>
      </c>
      <c r="AF36" s="228">
        <f t="shared" si="6"/>
        <v>0</v>
      </c>
      <c r="AG36" s="228">
        <f t="shared" si="7"/>
        <v>0</v>
      </c>
      <c r="AH36" s="368">
        <v>0</v>
      </c>
    </row>
    <row r="37" spans="2:34" x14ac:dyDescent="0.35">
      <c r="B37" s="35">
        <v>27</v>
      </c>
      <c r="C37" s="36" t="s">
        <v>345</v>
      </c>
      <c r="D37" s="228">
        <v>0</v>
      </c>
      <c r="E37" s="228">
        <v>0</v>
      </c>
      <c r="F37" s="228">
        <v>0</v>
      </c>
      <c r="G37" s="228">
        <v>0</v>
      </c>
      <c r="H37" s="228">
        <v>0</v>
      </c>
      <c r="I37" s="223"/>
      <c r="J37" s="223"/>
      <c r="K37" s="223"/>
      <c r="L37" s="223"/>
      <c r="M37" s="223"/>
      <c r="N37" s="223"/>
      <c r="O37" s="223"/>
      <c r="P37" s="223"/>
      <c r="Q37" s="223"/>
      <c r="R37" s="223"/>
      <c r="S37" s="223"/>
      <c r="T37" s="223"/>
      <c r="U37" s="223"/>
      <c r="V37" s="223"/>
      <c r="W37" s="223"/>
      <c r="X37" s="223"/>
      <c r="Y37" s="223"/>
      <c r="Z37" s="223"/>
      <c r="AA37" s="223"/>
      <c r="AB37" s="223"/>
      <c r="AC37" s="228">
        <f t="shared" si="8"/>
        <v>0</v>
      </c>
      <c r="AD37" s="228">
        <f t="shared" si="8"/>
        <v>0</v>
      </c>
      <c r="AE37" s="228">
        <f t="shared" si="8"/>
        <v>0</v>
      </c>
      <c r="AF37" s="228">
        <f t="shared" si="6"/>
        <v>0</v>
      </c>
      <c r="AG37" s="228">
        <f t="shared" si="7"/>
        <v>0</v>
      </c>
      <c r="AH37" s="368">
        <v>0</v>
      </c>
    </row>
    <row r="38" spans="2:34" s="136" customFormat="1" x14ac:dyDescent="0.35">
      <c r="B38" s="144">
        <v>28</v>
      </c>
      <c r="C38" s="34" t="s">
        <v>346</v>
      </c>
      <c r="D38" s="230">
        <v>0</v>
      </c>
      <c r="E38" s="230">
        <v>0</v>
      </c>
      <c r="F38" s="230">
        <v>0</v>
      </c>
      <c r="G38" s="230">
        <v>0</v>
      </c>
      <c r="H38" s="230">
        <v>0</v>
      </c>
      <c r="I38" s="230">
        <v>0</v>
      </c>
      <c r="J38" s="230">
        <v>0</v>
      </c>
      <c r="K38" s="230">
        <v>0</v>
      </c>
      <c r="L38" s="230">
        <v>0</v>
      </c>
      <c r="M38" s="217"/>
      <c r="N38" s="217"/>
      <c r="O38" s="217"/>
      <c r="P38" s="217"/>
      <c r="Q38" s="217"/>
      <c r="R38" s="217"/>
      <c r="S38" s="217"/>
      <c r="T38" s="217"/>
      <c r="U38" s="217"/>
      <c r="V38" s="217"/>
      <c r="W38" s="217"/>
      <c r="X38" s="217"/>
      <c r="Y38" s="217"/>
      <c r="Z38" s="217"/>
      <c r="AA38" s="217"/>
      <c r="AB38" s="217"/>
      <c r="AC38" s="230">
        <f t="shared" si="8"/>
        <v>0</v>
      </c>
      <c r="AD38" s="230">
        <f t="shared" si="8"/>
        <v>0</v>
      </c>
      <c r="AE38" s="230">
        <f t="shared" si="8"/>
        <v>0</v>
      </c>
      <c r="AF38" s="230">
        <f t="shared" si="6"/>
        <v>0</v>
      </c>
      <c r="AG38" s="230">
        <f t="shared" si="7"/>
        <v>0</v>
      </c>
      <c r="AH38" s="367">
        <v>0</v>
      </c>
    </row>
    <row r="39" spans="2:34" x14ac:dyDescent="0.35">
      <c r="B39" s="35">
        <v>29</v>
      </c>
      <c r="C39" s="36" t="s">
        <v>347</v>
      </c>
      <c r="D39" s="228">
        <v>0</v>
      </c>
      <c r="E39" s="228">
        <v>0</v>
      </c>
      <c r="F39" s="228">
        <v>0</v>
      </c>
      <c r="G39" s="228">
        <v>0</v>
      </c>
      <c r="H39" s="228">
        <v>0</v>
      </c>
      <c r="I39" s="228">
        <v>0</v>
      </c>
      <c r="J39" s="228">
        <v>0</v>
      </c>
      <c r="K39" s="228">
        <v>0</v>
      </c>
      <c r="L39" s="228">
        <v>0</v>
      </c>
      <c r="M39" s="222"/>
      <c r="N39" s="222"/>
      <c r="O39" s="222"/>
      <c r="P39" s="222"/>
      <c r="Q39" s="222"/>
      <c r="R39" s="222"/>
      <c r="S39" s="222"/>
      <c r="T39" s="222"/>
      <c r="U39" s="222"/>
      <c r="V39" s="222"/>
      <c r="W39" s="222"/>
      <c r="X39" s="222"/>
      <c r="Y39" s="222"/>
      <c r="Z39" s="222"/>
      <c r="AA39" s="222"/>
      <c r="AB39" s="222"/>
      <c r="AC39" s="228">
        <f t="shared" si="8"/>
        <v>0</v>
      </c>
      <c r="AD39" s="228">
        <f t="shared" si="8"/>
        <v>0</v>
      </c>
      <c r="AE39" s="228">
        <f t="shared" si="8"/>
        <v>0</v>
      </c>
      <c r="AF39" s="228">
        <f t="shared" si="6"/>
        <v>0</v>
      </c>
      <c r="AG39" s="228">
        <f t="shared" si="7"/>
        <v>0</v>
      </c>
      <c r="AH39" s="368">
        <v>0</v>
      </c>
    </row>
    <row r="40" spans="2:34" x14ac:dyDescent="0.35">
      <c r="B40" s="35">
        <v>30</v>
      </c>
      <c r="C40" s="36" t="s">
        <v>348</v>
      </c>
      <c r="D40" s="228">
        <v>0</v>
      </c>
      <c r="E40" s="228">
        <v>0</v>
      </c>
      <c r="F40" s="228">
        <v>0</v>
      </c>
      <c r="G40" s="228">
        <v>0</v>
      </c>
      <c r="H40" s="228">
        <v>0</v>
      </c>
      <c r="I40" s="228">
        <v>0</v>
      </c>
      <c r="J40" s="228">
        <v>0</v>
      </c>
      <c r="K40" s="228">
        <v>0</v>
      </c>
      <c r="L40" s="228">
        <v>0</v>
      </c>
      <c r="M40" s="222"/>
      <c r="N40" s="222"/>
      <c r="O40" s="222"/>
      <c r="P40" s="222"/>
      <c r="Q40" s="222"/>
      <c r="R40" s="222"/>
      <c r="S40" s="222"/>
      <c r="T40" s="222"/>
      <c r="U40" s="222"/>
      <c r="V40" s="222"/>
      <c r="W40" s="222"/>
      <c r="X40" s="222"/>
      <c r="Y40" s="222"/>
      <c r="Z40" s="222"/>
      <c r="AA40" s="222"/>
      <c r="AB40" s="222"/>
      <c r="AC40" s="228">
        <f t="shared" si="8"/>
        <v>0</v>
      </c>
      <c r="AD40" s="228">
        <f t="shared" si="8"/>
        <v>0</v>
      </c>
      <c r="AE40" s="228">
        <f t="shared" si="8"/>
        <v>0</v>
      </c>
      <c r="AF40" s="228">
        <f t="shared" si="6"/>
        <v>0</v>
      </c>
      <c r="AG40" s="228">
        <f t="shared" si="7"/>
        <v>0</v>
      </c>
      <c r="AH40" s="368">
        <v>0</v>
      </c>
    </row>
    <row r="41" spans="2:34" s="136" customFormat="1" ht="29" x14ac:dyDescent="0.35">
      <c r="B41" s="144">
        <v>31</v>
      </c>
      <c r="C41" s="34" t="s">
        <v>349</v>
      </c>
      <c r="D41" s="230">
        <v>0</v>
      </c>
      <c r="E41" s="230">
        <v>0</v>
      </c>
      <c r="F41" s="230">
        <v>0</v>
      </c>
      <c r="G41" s="230">
        <v>0</v>
      </c>
      <c r="H41" s="230">
        <v>0</v>
      </c>
      <c r="I41" s="230">
        <v>0</v>
      </c>
      <c r="J41" s="230">
        <v>0</v>
      </c>
      <c r="K41" s="230">
        <v>0</v>
      </c>
      <c r="L41" s="230">
        <v>0</v>
      </c>
      <c r="M41" s="217"/>
      <c r="N41" s="217"/>
      <c r="O41" s="217"/>
      <c r="P41" s="217"/>
      <c r="Q41" s="217"/>
      <c r="R41" s="217"/>
      <c r="S41" s="217"/>
      <c r="T41" s="217"/>
      <c r="U41" s="217"/>
      <c r="V41" s="217"/>
      <c r="W41" s="217"/>
      <c r="X41" s="217"/>
      <c r="Y41" s="217"/>
      <c r="Z41" s="217"/>
      <c r="AA41" s="217"/>
      <c r="AB41" s="217"/>
      <c r="AC41" s="230">
        <f t="shared" si="8"/>
        <v>0</v>
      </c>
      <c r="AD41" s="230">
        <f t="shared" si="8"/>
        <v>0</v>
      </c>
      <c r="AE41" s="230">
        <f t="shared" si="8"/>
        <v>0</v>
      </c>
      <c r="AF41" s="230">
        <f t="shared" si="6"/>
        <v>0</v>
      </c>
      <c r="AG41" s="230">
        <f t="shared" si="7"/>
        <v>0</v>
      </c>
      <c r="AH41" s="367">
        <v>0</v>
      </c>
    </row>
    <row r="42" spans="2:34" x14ac:dyDescent="0.35">
      <c r="B42" s="88">
        <v>32</v>
      </c>
      <c r="C42" s="89" t="s">
        <v>249</v>
      </c>
      <c r="D42" s="234">
        <v>4.7399999999999998E-2</v>
      </c>
      <c r="E42" s="234">
        <v>3.1699999999999999E-2</v>
      </c>
      <c r="F42" s="234">
        <v>0</v>
      </c>
      <c r="G42" s="234">
        <v>6.1999999999999998E-3</v>
      </c>
      <c r="H42" s="234">
        <v>1.6E-2</v>
      </c>
      <c r="I42" s="234">
        <v>0</v>
      </c>
      <c r="J42" s="234">
        <v>0</v>
      </c>
      <c r="K42" s="234">
        <v>0</v>
      </c>
      <c r="L42" s="234">
        <v>0</v>
      </c>
      <c r="M42" s="227"/>
      <c r="N42" s="227"/>
      <c r="O42" s="227"/>
      <c r="P42" s="227"/>
      <c r="Q42" s="227"/>
      <c r="R42" s="227"/>
      <c r="S42" s="227"/>
      <c r="T42" s="227"/>
      <c r="U42" s="227"/>
      <c r="V42" s="227"/>
      <c r="W42" s="227"/>
      <c r="X42" s="227"/>
      <c r="Y42" s="227"/>
      <c r="Z42" s="227"/>
      <c r="AA42" s="227"/>
      <c r="AB42" s="227"/>
      <c r="AC42" s="233">
        <f t="shared" si="8"/>
        <v>4.7399999999999998E-2</v>
      </c>
      <c r="AD42" s="233">
        <f t="shared" si="8"/>
        <v>3.1699999999999999E-2</v>
      </c>
      <c r="AE42" s="233">
        <f t="shared" si="8"/>
        <v>0</v>
      </c>
      <c r="AF42" s="233">
        <f t="shared" si="6"/>
        <v>6.1999999999999998E-3</v>
      </c>
      <c r="AG42" s="233">
        <f t="shared" si="7"/>
        <v>1.6E-2</v>
      </c>
      <c r="AH42" s="233">
        <v>2.2800000000000001E-2</v>
      </c>
    </row>
    <row r="43" spans="2:34" x14ac:dyDescent="0.35">
      <c r="B43" s="495"/>
      <c r="C43" s="496"/>
      <c r="D43" s="496"/>
      <c r="E43" s="496"/>
      <c r="F43" s="496"/>
      <c r="G43" s="496"/>
      <c r="H43" s="496"/>
      <c r="I43" s="496"/>
      <c r="J43" s="496"/>
      <c r="K43" s="496"/>
      <c r="L43" s="497"/>
    </row>
    <row r="44" spans="2:34" x14ac:dyDescent="0.35">
      <c r="B44" s="498" t="s">
        <v>518</v>
      </c>
      <c r="C44" s="499"/>
      <c r="D44" s="499"/>
      <c r="E44" s="499"/>
      <c r="F44" s="499"/>
      <c r="G44" s="499"/>
      <c r="H44" s="499"/>
      <c r="I44" s="499"/>
      <c r="J44" s="499"/>
      <c r="K44" s="499"/>
      <c r="L44" s="500"/>
    </row>
    <row r="45" spans="2:34" ht="65.5" customHeight="1" x14ac:dyDescent="0.35">
      <c r="B45" s="498" t="s">
        <v>354</v>
      </c>
      <c r="C45" s="499"/>
      <c r="D45" s="499"/>
      <c r="E45" s="499"/>
      <c r="F45" s="499"/>
      <c r="G45" s="499"/>
      <c r="H45" s="499"/>
      <c r="I45" s="499"/>
      <c r="J45" s="499"/>
      <c r="K45" s="499"/>
      <c r="L45" s="500"/>
    </row>
    <row r="46" spans="2:34" x14ac:dyDescent="0.35">
      <c r="B46" s="498" t="s">
        <v>350</v>
      </c>
      <c r="C46" s="501"/>
      <c r="D46" s="501"/>
      <c r="E46" s="501"/>
      <c r="F46" s="501"/>
      <c r="G46" s="501"/>
      <c r="H46" s="501"/>
      <c r="I46" s="501"/>
      <c r="J46" s="501"/>
      <c r="K46" s="501"/>
      <c r="L46" s="502"/>
    </row>
    <row r="47" spans="2:34" x14ac:dyDescent="0.35">
      <c r="B47" s="498" t="s">
        <v>351</v>
      </c>
      <c r="C47" s="501"/>
      <c r="D47" s="501"/>
      <c r="E47" s="501"/>
      <c r="F47" s="501"/>
      <c r="G47" s="501"/>
      <c r="H47" s="501"/>
      <c r="I47" s="501"/>
      <c r="J47" s="501"/>
      <c r="K47" s="501"/>
      <c r="L47" s="502"/>
    </row>
    <row r="48" spans="2:34" x14ac:dyDescent="0.35">
      <c r="B48" s="498" t="s">
        <v>352</v>
      </c>
      <c r="C48" s="501"/>
      <c r="D48" s="501"/>
      <c r="E48" s="501"/>
      <c r="F48" s="501"/>
      <c r="G48" s="501"/>
      <c r="H48" s="501"/>
      <c r="I48" s="501"/>
      <c r="J48" s="501"/>
      <c r="K48" s="501"/>
      <c r="L48" s="502"/>
    </row>
    <row r="49" spans="2:12" x14ac:dyDescent="0.35">
      <c r="B49" s="488" t="s">
        <v>353</v>
      </c>
      <c r="C49" s="489"/>
      <c r="D49" s="489"/>
      <c r="E49" s="489"/>
      <c r="F49" s="489"/>
      <c r="G49" s="489"/>
      <c r="H49" s="489"/>
      <c r="I49" s="489"/>
      <c r="J49" s="489"/>
      <c r="K49" s="489"/>
      <c r="L49" s="490"/>
    </row>
    <row r="50" spans="2:12" x14ac:dyDescent="0.35">
      <c r="B50" s="65"/>
      <c r="C50" s="65"/>
      <c r="D50" s="65"/>
      <c r="E50" s="65"/>
      <c r="F50" s="68"/>
      <c r="G50" s="65"/>
      <c r="H50" s="65"/>
      <c r="I50" s="68"/>
      <c r="J50" s="68"/>
      <c r="K50" s="68"/>
      <c r="L50" s="65"/>
    </row>
    <row r="51" spans="2:12" ht="22" hidden="1" customHeight="1" x14ac:dyDescent="0.35"/>
  </sheetData>
  <sheetProtection algorithmName="SHA-512" hashValue="AfQdZM3ogiBWJoXyvyCfsXCMxPKsoCySC9dK6lrbNTN67YGAKxmS7HbudIwcoX5/SHS2Y2rafeHRLyKLuZZacw==" saltValue="Lw9P4vh5txGtB5wQGfVhrw==" spinCount="100000" sheet="1" objects="1" scenarios="1"/>
  <mergeCells count="31">
    <mergeCell ref="B44:L44"/>
    <mergeCell ref="B45:L45"/>
    <mergeCell ref="B46:L46"/>
    <mergeCell ref="B47:L47"/>
    <mergeCell ref="B48:L48"/>
    <mergeCell ref="B49:L49"/>
    <mergeCell ref="Q7:T7"/>
    <mergeCell ref="B4:C9"/>
    <mergeCell ref="B43:L43"/>
    <mergeCell ref="D5:AH5"/>
    <mergeCell ref="D6:H6"/>
    <mergeCell ref="I6:L6"/>
    <mergeCell ref="M6:P6"/>
    <mergeCell ref="Q6:T6"/>
    <mergeCell ref="U6:X6"/>
    <mergeCell ref="Y6:AB6"/>
    <mergeCell ref="AC6:AG6"/>
    <mergeCell ref="AH7:AH9"/>
    <mergeCell ref="Z8:AB8"/>
    <mergeCell ref="AD8:AG8"/>
    <mergeCell ref="I7:L7"/>
    <mergeCell ref="M7:P7"/>
    <mergeCell ref="D7:H7"/>
    <mergeCell ref="U7:X7"/>
    <mergeCell ref="Y7:AB7"/>
    <mergeCell ref="AC7:AG7"/>
    <mergeCell ref="E8:H8"/>
    <mergeCell ref="J8:L8"/>
    <mergeCell ref="N8:P8"/>
    <mergeCell ref="R8:T8"/>
    <mergeCell ref="V8:X8"/>
  </mergeCells>
  <pageMargins left="0.4" right="0.1" top="0.75" bottom="0.75" header="0.3" footer="0.3"/>
  <pageSetup paperSize="8"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B2AA-E625-4306-B4E7-D2919B29B1B4}">
  <sheetPr>
    <pageSetUpPr fitToPage="1"/>
  </sheetPr>
  <dimension ref="A1:AH22"/>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style="23" customWidth="1"/>
    <col min="2" max="2" width="11.453125" style="10" customWidth="1"/>
    <col min="3" max="3" width="63" style="23" customWidth="1"/>
    <col min="4" max="4" width="10" style="23" customWidth="1"/>
    <col min="5" max="6" width="11.453125" style="23" customWidth="1"/>
    <col min="7" max="7" width="13" style="23" customWidth="1"/>
    <col min="8" max="8" width="12" style="23" customWidth="1"/>
    <col min="9" max="9" width="8.54296875" style="23" customWidth="1"/>
    <col min="10" max="10" width="9.54296875" style="23" customWidth="1"/>
    <col min="11" max="11" width="11.453125" style="23" customWidth="1"/>
    <col min="12" max="28" width="11.54296875" style="23" customWidth="1"/>
    <col min="29" max="29" width="11" style="23" customWidth="1"/>
    <col min="30" max="30" width="13.1796875" style="23" customWidth="1"/>
    <col min="31" max="31" width="11.453125" style="23" customWidth="1"/>
    <col min="32" max="32" width="13" style="23" customWidth="1"/>
    <col min="33" max="33" width="12.453125" style="23" customWidth="1"/>
    <col min="34" max="34" width="8.54296875" customWidth="1"/>
    <col min="35" max="16384" width="8.54296875" hidden="1"/>
  </cols>
  <sheetData>
    <row r="1" spans="1:33" ht="15" customHeight="1" x14ac:dyDescent="0.35"/>
    <row r="2" spans="1:33" ht="13.5" customHeight="1" x14ac:dyDescent="0.35">
      <c r="B2" s="101" t="s">
        <v>355</v>
      </c>
      <c r="C2" s="70"/>
    </row>
    <row r="3" spans="1:33" ht="15" customHeight="1" x14ac:dyDescent="0.35"/>
    <row r="4" spans="1:33" s="10" customFormat="1" ht="15" customHeight="1" x14ac:dyDescent="0.35">
      <c r="B4" s="431" t="s">
        <v>356</v>
      </c>
      <c r="C4" s="432"/>
      <c r="D4" s="71" t="s">
        <v>161</v>
      </c>
      <c r="E4" s="71" t="s">
        <v>162</v>
      </c>
      <c r="F4" s="71" t="s">
        <v>163</v>
      </c>
      <c r="G4" s="71" t="s">
        <v>164</v>
      </c>
      <c r="H4" s="71" t="s">
        <v>165</v>
      </c>
      <c r="I4" s="71" t="s">
        <v>166</v>
      </c>
      <c r="J4" s="71" t="s">
        <v>167</v>
      </c>
      <c r="K4" s="71" t="s">
        <v>168</v>
      </c>
      <c r="L4" s="71" t="s">
        <v>169</v>
      </c>
      <c r="M4" s="71" t="s">
        <v>170</v>
      </c>
      <c r="N4" s="71" t="s">
        <v>171</v>
      </c>
      <c r="O4" s="71" t="s">
        <v>172</v>
      </c>
      <c r="P4" s="71" t="s">
        <v>173</v>
      </c>
      <c r="Q4" s="71" t="s">
        <v>174</v>
      </c>
      <c r="R4" s="71" t="s">
        <v>175</v>
      </c>
      <c r="S4" s="71" t="s">
        <v>176</v>
      </c>
      <c r="T4" s="71" t="s">
        <v>177</v>
      </c>
      <c r="U4" s="71" t="s">
        <v>178</v>
      </c>
      <c r="V4" s="71" t="s">
        <v>179</v>
      </c>
      <c r="W4" s="71" t="s">
        <v>180</v>
      </c>
      <c r="X4" s="71" t="s">
        <v>181</v>
      </c>
      <c r="Y4" s="71" t="s">
        <v>182</v>
      </c>
      <c r="Z4" s="71" t="s">
        <v>183</v>
      </c>
      <c r="AA4" s="71" t="s">
        <v>184</v>
      </c>
      <c r="AB4" s="71" t="s">
        <v>186</v>
      </c>
      <c r="AC4" s="71" t="s">
        <v>268</v>
      </c>
      <c r="AD4" s="71" t="s">
        <v>187</v>
      </c>
      <c r="AE4" s="71" t="s">
        <v>188</v>
      </c>
      <c r="AF4" s="71" t="s">
        <v>189</v>
      </c>
      <c r="AG4" s="71" t="s">
        <v>190</v>
      </c>
    </row>
    <row r="5" spans="1:33" s="1" customFormat="1" x14ac:dyDescent="0.35">
      <c r="A5" s="10"/>
      <c r="B5" s="433"/>
      <c r="C5" s="434"/>
      <c r="D5" s="442" t="s">
        <v>192</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71"/>
    </row>
    <row r="6" spans="1:33" s="1" customFormat="1" ht="19" customHeight="1" x14ac:dyDescent="0.35">
      <c r="A6" s="10"/>
      <c r="B6" s="433"/>
      <c r="C6" s="434"/>
      <c r="D6" s="504" t="s">
        <v>194</v>
      </c>
      <c r="E6" s="505"/>
      <c r="F6" s="505"/>
      <c r="G6" s="505"/>
      <c r="H6" s="440"/>
      <c r="I6" s="504" t="s">
        <v>195</v>
      </c>
      <c r="J6" s="505"/>
      <c r="K6" s="505"/>
      <c r="L6" s="440"/>
      <c r="M6" s="504" t="s">
        <v>196</v>
      </c>
      <c r="N6" s="505"/>
      <c r="O6" s="505"/>
      <c r="P6" s="440"/>
      <c r="Q6" s="504" t="s">
        <v>197</v>
      </c>
      <c r="R6" s="505"/>
      <c r="S6" s="505"/>
      <c r="T6" s="440"/>
      <c r="U6" s="504" t="s">
        <v>198</v>
      </c>
      <c r="V6" s="505"/>
      <c r="W6" s="505"/>
      <c r="X6" s="440"/>
      <c r="Y6" s="504" t="s">
        <v>199</v>
      </c>
      <c r="Z6" s="505"/>
      <c r="AA6" s="505"/>
      <c r="AB6" s="440"/>
      <c r="AC6" s="504" t="s">
        <v>200</v>
      </c>
      <c r="AD6" s="505"/>
      <c r="AE6" s="505"/>
      <c r="AF6" s="505"/>
      <c r="AG6" s="440"/>
    </row>
    <row r="7" spans="1:33" s="1" customFormat="1" ht="48" customHeight="1" x14ac:dyDescent="0.35">
      <c r="A7" s="10"/>
      <c r="B7" s="433"/>
      <c r="C7" s="434"/>
      <c r="D7" s="431" t="s">
        <v>357</v>
      </c>
      <c r="E7" s="506"/>
      <c r="F7" s="506"/>
      <c r="G7" s="506"/>
      <c r="H7" s="432"/>
      <c r="I7" s="431" t="s">
        <v>312</v>
      </c>
      <c r="J7" s="506"/>
      <c r="K7" s="506"/>
      <c r="L7" s="432"/>
      <c r="M7" s="431" t="s">
        <v>313</v>
      </c>
      <c r="N7" s="506"/>
      <c r="O7" s="506"/>
      <c r="P7" s="432"/>
      <c r="Q7" s="431" t="s">
        <v>313</v>
      </c>
      <c r="R7" s="506"/>
      <c r="S7" s="506"/>
      <c r="T7" s="432"/>
      <c r="U7" s="431" t="s">
        <v>313</v>
      </c>
      <c r="V7" s="506"/>
      <c r="W7" s="506"/>
      <c r="X7" s="432"/>
      <c r="Y7" s="431" t="s">
        <v>313</v>
      </c>
      <c r="Z7" s="506"/>
      <c r="AA7" s="506"/>
      <c r="AB7" s="432"/>
      <c r="AC7" s="431" t="s">
        <v>312</v>
      </c>
      <c r="AD7" s="506"/>
      <c r="AE7" s="506"/>
      <c r="AF7" s="506"/>
      <c r="AG7" s="432"/>
    </row>
    <row r="8" spans="1:33" s="1" customFormat="1" ht="43.5" customHeight="1" x14ac:dyDescent="0.35">
      <c r="A8" s="10"/>
      <c r="B8" s="433"/>
      <c r="C8" s="434"/>
      <c r="D8" s="265"/>
      <c r="E8" s="431" t="s">
        <v>358</v>
      </c>
      <c r="F8" s="506"/>
      <c r="G8" s="506"/>
      <c r="H8" s="432"/>
      <c r="I8" s="265"/>
      <c r="J8" s="431" t="s">
        <v>359</v>
      </c>
      <c r="K8" s="506"/>
      <c r="L8" s="432"/>
      <c r="M8" s="265"/>
      <c r="N8" s="431" t="s">
        <v>316</v>
      </c>
      <c r="O8" s="506"/>
      <c r="P8" s="432"/>
      <c r="Q8" s="265"/>
      <c r="R8" s="431" t="s">
        <v>316</v>
      </c>
      <c r="S8" s="506"/>
      <c r="T8" s="432"/>
      <c r="U8" s="265"/>
      <c r="V8" s="431" t="s">
        <v>316</v>
      </c>
      <c r="W8" s="506"/>
      <c r="X8" s="432"/>
      <c r="Y8" s="265"/>
      <c r="Z8" s="431" t="s">
        <v>316</v>
      </c>
      <c r="AA8" s="506"/>
      <c r="AB8" s="432"/>
      <c r="AC8" s="265"/>
      <c r="AD8" s="431" t="s">
        <v>360</v>
      </c>
      <c r="AE8" s="506"/>
      <c r="AF8" s="506"/>
      <c r="AG8" s="432"/>
    </row>
    <row r="9" spans="1:33" s="1" customFormat="1" ht="43.5" x14ac:dyDescent="0.35">
      <c r="A9" s="10"/>
      <c r="B9" s="435"/>
      <c r="C9" s="436"/>
      <c r="D9" s="77"/>
      <c r="E9" s="77"/>
      <c r="F9" s="268" t="s">
        <v>329</v>
      </c>
      <c r="G9" s="268" t="s">
        <v>207</v>
      </c>
      <c r="H9" s="268" t="s">
        <v>208</v>
      </c>
      <c r="I9" s="77"/>
      <c r="J9" s="77"/>
      <c r="K9" s="268" t="s">
        <v>329</v>
      </c>
      <c r="L9" s="268" t="s">
        <v>208</v>
      </c>
      <c r="M9" s="269"/>
      <c r="N9" s="269"/>
      <c r="O9" s="267" t="s">
        <v>210</v>
      </c>
      <c r="P9" s="267" t="s">
        <v>211</v>
      </c>
      <c r="Q9" s="269"/>
      <c r="R9" s="269"/>
      <c r="S9" s="267" t="s">
        <v>210</v>
      </c>
      <c r="T9" s="267" t="s">
        <v>211</v>
      </c>
      <c r="U9" s="269"/>
      <c r="V9" s="269"/>
      <c r="W9" s="267" t="s">
        <v>210</v>
      </c>
      <c r="X9" s="267" t="s">
        <v>211</v>
      </c>
      <c r="Y9" s="269"/>
      <c r="Z9" s="269"/>
      <c r="AA9" s="267" t="s">
        <v>210</v>
      </c>
      <c r="AB9" s="267" t="s">
        <v>211</v>
      </c>
      <c r="AC9" s="77"/>
      <c r="AD9" s="77"/>
      <c r="AE9" s="268" t="s">
        <v>210</v>
      </c>
      <c r="AF9" s="268" t="s">
        <v>212</v>
      </c>
      <c r="AG9" s="268" t="s">
        <v>211</v>
      </c>
    </row>
    <row r="10" spans="1:33" x14ac:dyDescent="0.35">
      <c r="B10" s="7">
        <v>1</v>
      </c>
      <c r="C10" s="24" t="s">
        <v>361</v>
      </c>
      <c r="D10" s="202">
        <v>0.13619999999999999</v>
      </c>
      <c r="E10" s="202">
        <v>8.1699999999999995E-2</v>
      </c>
      <c r="F10" s="202">
        <v>0</v>
      </c>
      <c r="G10" s="202">
        <v>0</v>
      </c>
      <c r="H10" s="202">
        <v>4.4400000000000002E-2</v>
      </c>
      <c r="I10" s="202">
        <v>0</v>
      </c>
      <c r="J10" s="202">
        <v>0</v>
      </c>
      <c r="K10" s="202">
        <v>0</v>
      </c>
      <c r="L10" s="235">
        <v>0</v>
      </c>
      <c r="M10" s="236" t="s">
        <v>220</v>
      </c>
      <c r="N10" s="237" t="s">
        <v>220</v>
      </c>
      <c r="O10" s="237" t="s">
        <v>220</v>
      </c>
      <c r="P10" s="237" t="s">
        <v>220</v>
      </c>
      <c r="Q10" s="237" t="s">
        <v>220</v>
      </c>
      <c r="R10" s="237" t="s">
        <v>220</v>
      </c>
      <c r="S10" s="237" t="s">
        <v>220</v>
      </c>
      <c r="T10" s="237" t="s">
        <v>220</v>
      </c>
      <c r="U10" s="237" t="s">
        <v>220</v>
      </c>
      <c r="V10" s="237" t="s">
        <v>220</v>
      </c>
      <c r="W10" s="237" t="s">
        <v>220</v>
      </c>
      <c r="X10" s="237" t="s">
        <v>220</v>
      </c>
      <c r="Y10" s="237" t="s">
        <v>220</v>
      </c>
      <c r="Z10" s="237" t="s">
        <v>220</v>
      </c>
      <c r="AA10" s="237" t="s">
        <v>220</v>
      </c>
      <c r="AB10" s="238" t="s">
        <v>220</v>
      </c>
      <c r="AC10" s="239">
        <f>+I10+D10</f>
        <v>0.13619999999999999</v>
      </c>
      <c r="AD10" s="202">
        <f>+E10+I10</f>
        <v>8.1699999999999995E-2</v>
      </c>
      <c r="AE10" s="202">
        <f>+K10+F10</f>
        <v>0</v>
      </c>
      <c r="AF10" s="202">
        <f>+G10</f>
        <v>0</v>
      </c>
      <c r="AG10" s="202">
        <f>+L10+H10</f>
        <v>4.4400000000000002E-2</v>
      </c>
    </row>
    <row r="11" spans="1:33" x14ac:dyDescent="0.35">
      <c r="B11" s="63">
        <v>2</v>
      </c>
      <c r="C11" s="91" t="s">
        <v>362</v>
      </c>
      <c r="D11" s="92" t="s">
        <v>220</v>
      </c>
      <c r="E11" s="92" t="s">
        <v>220</v>
      </c>
      <c r="F11" s="92" t="s">
        <v>220</v>
      </c>
      <c r="G11" s="92" t="s">
        <v>220</v>
      </c>
      <c r="H11" s="92" t="s">
        <v>220</v>
      </c>
      <c r="I11" s="92" t="s">
        <v>220</v>
      </c>
      <c r="J11" s="92" t="s">
        <v>220</v>
      </c>
      <c r="K11" s="92" t="s">
        <v>220</v>
      </c>
      <c r="L11" s="93" t="s">
        <v>220</v>
      </c>
      <c r="M11" s="27" t="s">
        <v>220</v>
      </c>
      <c r="N11" s="28" t="s">
        <v>220</v>
      </c>
      <c r="O11" s="28" t="s">
        <v>220</v>
      </c>
      <c r="P11" s="28" t="s">
        <v>220</v>
      </c>
      <c r="Q11" s="28" t="s">
        <v>220</v>
      </c>
      <c r="R11" s="28" t="s">
        <v>220</v>
      </c>
      <c r="S11" s="28" t="s">
        <v>220</v>
      </c>
      <c r="T11" s="28" t="s">
        <v>220</v>
      </c>
      <c r="U11" s="28" t="s">
        <v>220</v>
      </c>
      <c r="V11" s="28" t="s">
        <v>220</v>
      </c>
      <c r="W11" s="28" t="s">
        <v>220</v>
      </c>
      <c r="X11" s="28" t="s">
        <v>220</v>
      </c>
      <c r="Y11" s="28" t="s">
        <v>220</v>
      </c>
      <c r="Z11" s="28" t="s">
        <v>220</v>
      </c>
      <c r="AA11" s="28" t="s">
        <v>220</v>
      </c>
      <c r="AB11" s="29" t="s">
        <v>220</v>
      </c>
      <c r="AC11" s="26" t="s">
        <v>220</v>
      </c>
      <c r="AD11" s="25" t="s">
        <v>220</v>
      </c>
      <c r="AE11" s="25" t="s">
        <v>220</v>
      </c>
      <c r="AF11" s="25" t="s">
        <v>220</v>
      </c>
      <c r="AG11" s="25" t="s">
        <v>220</v>
      </c>
    </row>
    <row r="12" spans="1:33" x14ac:dyDescent="0.35">
      <c r="B12" s="448"/>
      <c r="C12" s="449"/>
      <c r="D12" s="449"/>
      <c r="E12" s="449"/>
      <c r="F12" s="449"/>
      <c r="G12" s="449"/>
      <c r="H12" s="449"/>
      <c r="I12" s="449"/>
      <c r="J12" s="449"/>
      <c r="K12" s="449"/>
      <c r="L12" s="450"/>
    </row>
    <row r="13" spans="1:33" x14ac:dyDescent="0.35">
      <c r="B13" s="451" t="s">
        <v>518</v>
      </c>
      <c r="C13" s="454"/>
      <c r="D13" s="454"/>
      <c r="E13" s="454"/>
      <c r="F13" s="454"/>
      <c r="G13" s="454"/>
      <c r="H13" s="454"/>
      <c r="I13" s="454"/>
      <c r="J13" s="454"/>
      <c r="K13" s="454"/>
      <c r="L13" s="453"/>
    </row>
    <row r="14" spans="1:33" ht="79" customHeight="1" x14ac:dyDescent="0.35">
      <c r="B14" s="451" t="s">
        <v>354</v>
      </c>
      <c r="C14" s="454"/>
      <c r="D14" s="454"/>
      <c r="E14" s="454"/>
      <c r="F14" s="454"/>
      <c r="G14" s="454"/>
      <c r="H14" s="454"/>
      <c r="I14" s="454"/>
      <c r="J14" s="454"/>
      <c r="K14" s="454"/>
      <c r="L14" s="453"/>
    </row>
    <row r="15" spans="1:33" x14ac:dyDescent="0.35">
      <c r="B15" s="451" t="s">
        <v>324</v>
      </c>
      <c r="C15" s="452"/>
      <c r="D15" s="452"/>
      <c r="E15" s="452"/>
      <c r="F15" s="452"/>
      <c r="G15" s="452"/>
      <c r="H15" s="452"/>
      <c r="I15" s="452"/>
      <c r="J15" s="452"/>
      <c r="K15" s="452"/>
      <c r="L15" s="453"/>
    </row>
    <row r="16" spans="1:33" ht="16.5" customHeight="1" x14ac:dyDescent="0.35">
      <c r="B16" s="443" t="s">
        <v>363</v>
      </c>
      <c r="C16" s="444"/>
      <c r="D16" s="444"/>
      <c r="E16" s="444"/>
      <c r="F16" s="444"/>
      <c r="G16" s="444"/>
      <c r="H16" s="444"/>
      <c r="I16" s="444"/>
      <c r="J16" s="444"/>
      <c r="K16" s="444"/>
      <c r="L16" s="445"/>
    </row>
    <row r="17" spans="1:12" x14ac:dyDescent="0.35">
      <c r="B17" s="65"/>
      <c r="C17" s="65"/>
      <c r="D17" s="65"/>
      <c r="E17" s="65"/>
      <c r="F17" s="68"/>
      <c r="G17" s="65"/>
      <c r="H17" s="65"/>
      <c r="I17" s="68"/>
      <c r="J17" s="68"/>
      <c r="K17" s="68"/>
      <c r="L17" s="65"/>
    </row>
    <row r="18" spans="1:12" x14ac:dyDescent="0.35"/>
    <row r="22" spans="1:12" hidden="1" x14ac:dyDescent="0.35">
      <c r="A22" s="195"/>
    </row>
  </sheetData>
  <sheetProtection algorithmName="SHA-512" hashValue="ijqQ60FC3zQYy6NX7fS/vDyWNpdoCj9bT+7BMfU21LmFJx4BpgVnVoKT+FFEwiKhtBoXX0rnX62Hw4xELcVxlA==" saltValue="oBq2y3X3NmGqaVP/JPJIUQ==" spinCount="100000" sheet="1" objects="1" scenarios="1"/>
  <mergeCells count="28">
    <mergeCell ref="AD8:AG8"/>
    <mergeCell ref="B4:C9"/>
    <mergeCell ref="B12:L12"/>
    <mergeCell ref="R8:T8"/>
    <mergeCell ref="V8:X8"/>
    <mergeCell ref="Z8:AB8"/>
    <mergeCell ref="I7:L7"/>
    <mergeCell ref="M7:P7"/>
    <mergeCell ref="Q7:T7"/>
    <mergeCell ref="U7:X7"/>
    <mergeCell ref="Y7:AB7"/>
    <mergeCell ref="AC7:AG7"/>
    <mergeCell ref="D5:AG5"/>
    <mergeCell ref="D6:H6"/>
    <mergeCell ref="AC6:AG6"/>
    <mergeCell ref="D7:H7"/>
    <mergeCell ref="B15:L15"/>
    <mergeCell ref="B16:L16"/>
    <mergeCell ref="E8:H8"/>
    <mergeCell ref="J8:L8"/>
    <mergeCell ref="N8:P8"/>
    <mergeCell ref="B13:L13"/>
    <mergeCell ref="B14:L14"/>
    <mergeCell ref="I6:L6"/>
    <mergeCell ref="M6:P6"/>
    <mergeCell ref="Q6:T6"/>
    <mergeCell ref="U6:X6"/>
    <mergeCell ref="Y6:AB6"/>
  </mergeCells>
  <pageMargins left="0.4" right="0.1" top="0.75" bottom="0.75" header="0.3" footer="0.3"/>
  <pageSetup paperSize="8"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3D42E-2397-4BA7-A033-9542C59C2A16}">
  <sheetPr>
    <pageSetUpPr fitToPage="1"/>
  </sheetPr>
  <dimension ref="A1:AH17"/>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style="23" customWidth="1"/>
    <col min="2" max="2" width="12.453125" style="10" customWidth="1"/>
    <col min="3" max="3" width="63" style="23" customWidth="1"/>
    <col min="4" max="4" width="10" style="23" customWidth="1"/>
    <col min="5" max="6" width="11.453125" style="23" customWidth="1"/>
    <col min="7" max="7" width="13" style="23" customWidth="1"/>
    <col min="8" max="8" width="12" style="23" customWidth="1"/>
    <col min="9" max="9" width="8.54296875" style="23" customWidth="1"/>
    <col min="10" max="10" width="9.54296875" style="23" customWidth="1"/>
    <col min="11" max="11" width="11.453125" style="23" customWidth="1"/>
    <col min="12" max="28" width="11.54296875" style="23" customWidth="1"/>
    <col min="29" max="29" width="11" style="23" customWidth="1"/>
    <col min="30" max="30" width="13.1796875" style="23" customWidth="1"/>
    <col min="31" max="31" width="11.453125" style="23" customWidth="1"/>
    <col min="32" max="32" width="13" style="23" customWidth="1"/>
    <col min="33" max="33" width="12.453125" style="23" customWidth="1"/>
    <col min="34" max="34" width="8.54296875" customWidth="1"/>
    <col min="35" max="16384" width="8.54296875" hidden="1"/>
  </cols>
  <sheetData>
    <row r="1" spans="1:33" ht="15" customHeight="1" x14ac:dyDescent="0.35"/>
    <row r="2" spans="1:33" ht="13" customHeight="1" x14ac:dyDescent="0.35">
      <c r="B2" s="101" t="s">
        <v>364</v>
      </c>
      <c r="C2" s="70"/>
    </row>
    <row r="3" spans="1:33" ht="15" customHeight="1" x14ac:dyDescent="0.35"/>
    <row r="4" spans="1:33" s="10" customFormat="1" ht="15" customHeight="1" x14ac:dyDescent="0.35">
      <c r="B4" s="431" t="s">
        <v>356</v>
      </c>
      <c r="C4" s="432"/>
      <c r="D4" s="71" t="s">
        <v>161</v>
      </c>
      <c r="E4" s="71" t="s">
        <v>162</v>
      </c>
      <c r="F4" s="71" t="s">
        <v>163</v>
      </c>
      <c r="G4" s="71" t="s">
        <v>164</v>
      </c>
      <c r="H4" s="71" t="s">
        <v>165</v>
      </c>
      <c r="I4" s="71" t="s">
        <v>166</v>
      </c>
      <c r="J4" s="71" t="s">
        <v>167</v>
      </c>
      <c r="K4" s="71" t="s">
        <v>168</v>
      </c>
      <c r="L4" s="71" t="s">
        <v>169</v>
      </c>
      <c r="M4" s="71" t="s">
        <v>170</v>
      </c>
      <c r="N4" s="71" t="s">
        <v>171</v>
      </c>
      <c r="O4" s="71" t="s">
        <v>172</v>
      </c>
      <c r="P4" s="71" t="s">
        <v>173</v>
      </c>
      <c r="Q4" s="71" t="s">
        <v>174</v>
      </c>
      <c r="R4" s="71" t="s">
        <v>175</v>
      </c>
      <c r="S4" s="71" t="s">
        <v>176</v>
      </c>
      <c r="T4" s="71" t="s">
        <v>177</v>
      </c>
      <c r="U4" s="71" t="s">
        <v>178</v>
      </c>
      <c r="V4" s="71" t="s">
        <v>179</v>
      </c>
      <c r="W4" s="71" t="s">
        <v>180</v>
      </c>
      <c r="X4" s="71" t="s">
        <v>181</v>
      </c>
      <c r="Y4" s="71" t="s">
        <v>182</v>
      </c>
      <c r="Z4" s="71" t="s">
        <v>183</v>
      </c>
      <c r="AA4" s="71" t="s">
        <v>184</v>
      </c>
      <c r="AB4" s="71" t="s">
        <v>186</v>
      </c>
      <c r="AC4" s="71" t="s">
        <v>268</v>
      </c>
      <c r="AD4" s="71" t="s">
        <v>187</v>
      </c>
      <c r="AE4" s="71" t="s">
        <v>188</v>
      </c>
      <c r="AF4" s="71" t="s">
        <v>189</v>
      </c>
      <c r="AG4" s="71" t="s">
        <v>190</v>
      </c>
    </row>
    <row r="5" spans="1:33" s="1" customFormat="1" x14ac:dyDescent="0.35">
      <c r="A5" s="10"/>
      <c r="B5" s="433"/>
      <c r="C5" s="434"/>
      <c r="D5" s="442" t="s">
        <v>192</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71"/>
    </row>
    <row r="6" spans="1:33" s="1" customFormat="1" ht="14.5" customHeight="1" x14ac:dyDescent="0.35">
      <c r="A6" s="10"/>
      <c r="B6" s="433"/>
      <c r="C6" s="434"/>
      <c r="D6" s="504" t="s">
        <v>194</v>
      </c>
      <c r="E6" s="505"/>
      <c r="F6" s="505"/>
      <c r="G6" s="505"/>
      <c r="H6" s="440"/>
      <c r="I6" s="504" t="s">
        <v>195</v>
      </c>
      <c r="J6" s="505"/>
      <c r="K6" s="505"/>
      <c r="L6" s="440"/>
      <c r="M6" s="504" t="s">
        <v>196</v>
      </c>
      <c r="N6" s="505"/>
      <c r="O6" s="505"/>
      <c r="P6" s="440"/>
      <c r="Q6" s="504" t="s">
        <v>197</v>
      </c>
      <c r="R6" s="505"/>
      <c r="S6" s="505"/>
      <c r="T6" s="440"/>
      <c r="U6" s="504" t="s">
        <v>198</v>
      </c>
      <c r="V6" s="505"/>
      <c r="W6" s="505"/>
      <c r="X6" s="440"/>
      <c r="Y6" s="504" t="s">
        <v>199</v>
      </c>
      <c r="Z6" s="505"/>
      <c r="AA6" s="505"/>
      <c r="AB6" s="440"/>
      <c r="AC6" s="504" t="s">
        <v>200</v>
      </c>
      <c r="AD6" s="505"/>
      <c r="AE6" s="505"/>
      <c r="AF6" s="505"/>
      <c r="AG6" s="440"/>
    </row>
    <row r="7" spans="1:33" s="1" customFormat="1" ht="48" customHeight="1" x14ac:dyDescent="0.35">
      <c r="A7" s="10"/>
      <c r="B7" s="433"/>
      <c r="C7" s="434"/>
      <c r="D7" s="431" t="s">
        <v>357</v>
      </c>
      <c r="E7" s="506"/>
      <c r="F7" s="506"/>
      <c r="G7" s="506"/>
      <c r="H7" s="432"/>
      <c r="I7" s="431" t="s">
        <v>312</v>
      </c>
      <c r="J7" s="506"/>
      <c r="K7" s="506"/>
      <c r="L7" s="432"/>
      <c r="M7" s="431" t="s">
        <v>313</v>
      </c>
      <c r="N7" s="506"/>
      <c r="O7" s="506"/>
      <c r="P7" s="432"/>
      <c r="Q7" s="431" t="s">
        <v>313</v>
      </c>
      <c r="R7" s="506"/>
      <c r="S7" s="506"/>
      <c r="T7" s="432"/>
      <c r="U7" s="431" t="s">
        <v>313</v>
      </c>
      <c r="V7" s="506"/>
      <c r="W7" s="506"/>
      <c r="X7" s="432"/>
      <c r="Y7" s="431" t="s">
        <v>313</v>
      </c>
      <c r="Z7" s="506"/>
      <c r="AA7" s="506"/>
      <c r="AB7" s="432"/>
      <c r="AC7" s="431" t="s">
        <v>312</v>
      </c>
      <c r="AD7" s="506"/>
      <c r="AE7" s="506"/>
      <c r="AF7" s="506"/>
      <c r="AG7" s="432"/>
    </row>
    <row r="8" spans="1:33" s="1" customFormat="1" ht="43.5" customHeight="1" x14ac:dyDescent="0.35">
      <c r="A8" s="10"/>
      <c r="B8" s="433"/>
      <c r="C8" s="434"/>
      <c r="D8" s="265"/>
      <c r="E8" s="431" t="s">
        <v>358</v>
      </c>
      <c r="F8" s="506"/>
      <c r="G8" s="506"/>
      <c r="H8" s="432"/>
      <c r="I8" s="265"/>
      <c r="J8" s="431" t="s">
        <v>359</v>
      </c>
      <c r="K8" s="506"/>
      <c r="L8" s="432"/>
      <c r="M8" s="265"/>
      <c r="N8" s="431" t="s">
        <v>316</v>
      </c>
      <c r="O8" s="506"/>
      <c r="P8" s="432"/>
      <c r="Q8" s="265"/>
      <c r="R8" s="431" t="s">
        <v>316</v>
      </c>
      <c r="S8" s="506"/>
      <c r="T8" s="432"/>
      <c r="U8" s="265"/>
      <c r="V8" s="431" t="s">
        <v>316</v>
      </c>
      <c r="W8" s="506"/>
      <c r="X8" s="432"/>
      <c r="Y8" s="265"/>
      <c r="Z8" s="431" t="s">
        <v>316</v>
      </c>
      <c r="AA8" s="506"/>
      <c r="AB8" s="432"/>
      <c r="AC8" s="265"/>
      <c r="AD8" s="431" t="s">
        <v>360</v>
      </c>
      <c r="AE8" s="506"/>
      <c r="AF8" s="506"/>
      <c r="AG8" s="432"/>
    </row>
    <row r="9" spans="1:33" s="1" customFormat="1" ht="43.5" x14ac:dyDescent="0.35">
      <c r="A9" s="10"/>
      <c r="B9" s="435"/>
      <c r="C9" s="436"/>
      <c r="D9" s="77"/>
      <c r="E9" s="77"/>
      <c r="F9" s="268" t="s">
        <v>329</v>
      </c>
      <c r="G9" s="268" t="s">
        <v>207</v>
      </c>
      <c r="H9" s="268" t="s">
        <v>208</v>
      </c>
      <c r="I9" s="77"/>
      <c r="J9" s="77"/>
      <c r="K9" s="268" t="s">
        <v>329</v>
      </c>
      <c r="L9" s="268" t="s">
        <v>208</v>
      </c>
      <c r="M9" s="269"/>
      <c r="N9" s="269"/>
      <c r="O9" s="267" t="s">
        <v>210</v>
      </c>
      <c r="P9" s="267" t="s">
        <v>211</v>
      </c>
      <c r="Q9" s="269"/>
      <c r="R9" s="269"/>
      <c r="S9" s="267" t="s">
        <v>210</v>
      </c>
      <c r="T9" s="267" t="s">
        <v>211</v>
      </c>
      <c r="U9" s="269"/>
      <c r="V9" s="269"/>
      <c r="W9" s="267" t="s">
        <v>210</v>
      </c>
      <c r="X9" s="267" t="s">
        <v>211</v>
      </c>
      <c r="Y9" s="269"/>
      <c r="Z9" s="269"/>
      <c r="AA9" s="267" t="s">
        <v>210</v>
      </c>
      <c r="AB9" s="267" t="s">
        <v>211</v>
      </c>
      <c r="AC9" s="77"/>
      <c r="AD9" s="77"/>
      <c r="AE9" s="268" t="s">
        <v>210</v>
      </c>
      <c r="AF9" s="268" t="s">
        <v>212</v>
      </c>
      <c r="AG9" s="268" t="s">
        <v>211</v>
      </c>
    </row>
    <row r="10" spans="1:33" x14ac:dyDescent="0.35">
      <c r="B10" s="7">
        <v>1</v>
      </c>
      <c r="C10" s="24" t="s">
        <v>361</v>
      </c>
      <c r="D10" s="202">
        <v>0.34510000000000002</v>
      </c>
      <c r="E10" s="202">
        <v>0.31690000000000002</v>
      </c>
      <c r="F10" s="202">
        <v>0</v>
      </c>
      <c r="G10" s="202">
        <v>0</v>
      </c>
      <c r="H10" s="202">
        <v>0.13420000000000001</v>
      </c>
      <c r="I10" s="202">
        <v>0</v>
      </c>
      <c r="J10" s="202">
        <v>0</v>
      </c>
      <c r="K10" s="202">
        <v>0</v>
      </c>
      <c r="L10" s="202">
        <v>0</v>
      </c>
      <c r="M10" s="236" t="s">
        <v>220</v>
      </c>
      <c r="N10" s="237" t="s">
        <v>220</v>
      </c>
      <c r="O10" s="237" t="s">
        <v>220</v>
      </c>
      <c r="P10" s="237" t="s">
        <v>220</v>
      </c>
      <c r="Q10" s="237" t="s">
        <v>220</v>
      </c>
      <c r="R10" s="237" t="s">
        <v>220</v>
      </c>
      <c r="S10" s="237" t="s">
        <v>220</v>
      </c>
      <c r="T10" s="237" t="s">
        <v>220</v>
      </c>
      <c r="U10" s="237" t="s">
        <v>220</v>
      </c>
      <c r="V10" s="237" t="s">
        <v>220</v>
      </c>
      <c r="W10" s="237" t="s">
        <v>220</v>
      </c>
      <c r="X10" s="237" t="s">
        <v>220</v>
      </c>
      <c r="Y10" s="237" t="s">
        <v>220</v>
      </c>
      <c r="Z10" s="237" t="s">
        <v>220</v>
      </c>
      <c r="AA10" s="237" t="s">
        <v>220</v>
      </c>
      <c r="AB10" s="238" t="s">
        <v>220</v>
      </c>
      <c r="AC10" s="202">
        <f>+I10+D10</f>
        <v>0.34510000000000002</v>
      </c>
      <c r="AD10" s="202">
        <f>+J10+E10</f>
        <v>0.31690000000000002</v>
      </c>
      <c r="AE10" s="202">
        <f>+F10+K10</f>
        <v>0</v>
      </c>
      <c r="AF10" s="202">
        <f>+G10</f>
        <v>0</v>
      </c>
      <c r="AG10" s="202">
        <f>+H10+L10</f>
        <v>0.13420000000000001</v>
      </c>
    </row>
    <row r="11" spans="1:33" x14ac:dyDescent="0.35">
      <c r="B11" s="63">
        <v>2</v>
      </c>
      <c r="C11" s="91" t="s">
        <v>362</v>
      </c>
      <c r="D11" s="92" t="s">
        <v>220</v>
      </c>
      <c r="E11" s="92" t="s">
        <v>220</v>
      </c>
      <c r="F11" s="92" t="s">
        <v>220</v>
      </c>
      <c r="G11" s="92" t="s">
        <v>220</v>
      </c>
      <c r="H11" s="92" t="s">
        <v>220</v>
      </c>
      <c r="I11" s="92" t="s">
        <v>220</v>
      </c>
      <c r="J11" s="92" t="s">
        <v>220</v>
      </c>
      <c r="K11" s="92" t="s">
        <v>220</v>
      </c>
      <c r="L11" s="92" t="s">
        <v>220</v>
      </c>
      <c r="M11" s="27" t="s">
        <v>220</v>
      </c>
      <c r="N11" s="28" t="s">
        <v>220</v>
      </c>
      <c r="O11" s="28" t="s">
        <v>220</v>
      </c>
      <c r="P11" s="28" t="s">
        <v>220</v>
      </c>
      <c r="Q11" s="28" t="s">
        <v>220</v>
      </c>
      <c r="R11" s="28" t="s">
        <v>220</v>
      </c>
      <c r="S11" s="28" t="s">
        <v>220</v>
      </c>
      <c r="T11" s="28" t="s">
        <v>220</v>
      </c>
      <c r="U11" s="28" t="s">
        <v>220</v>
      </c>
      <c r="V11" s="28" t="s">
        <v>220</v>
      </c>
      <c r="W11" s="28" t="s">
        <v>220</v>
      </c>
      <c r="X11" s="28" t="s">
        <v>220</v>
      </c>
      <c r="Y11" s="28" t="s">
        <v>220</v>
      </c>
      <c r="Z11" s="28" t="s">
        <v>220</v>
      </c>
      <c r="AA11" s="28" t="s">
        <v>220</v>
      </c>
      <c r="AB11" s="29" t="s">
        <v>220</v>
      </c>
      <c r="AC11" s="25" t="s">
        <v>220</v>
      </c>
      <c r="AD11" s="25" t="s">
        <v>220</v>
      </c>
      <c r="AE11" s="25" t="s">
        <v>220</v>
      </c>
      <c r="AF11" s="25" t="s">
        <v>220</v>
      </c>
      <c r="AG11" s="25" t="s">
        <v>220</v>
      </c>
    </row>
    <row r="12" spans="1:33" x14ac:dyDescent="0.35">
      <c r="B12" s="448"/>
      <c r="C12" s="449"/>
      <c r="D12" s="449"/>
      <c r="E12" s="449"/>
      <c r="F12" s="449"/>
      <c r="G12" s="449"/>
      <c r="H12" s="449"/>
      <c r="I12" s="449"/>
      <c r="J12" s="449"/>
      <c r="K12" s="449"/>
      <c r="L12" s="450"/>
    </row>
    <row r="13" spans="1:33" x14ac:dyDescent="0.35">
      <c r="B13" s="451" t="s">
        <v>518</v>
      </c>
      <c r="C13" s="454"/>
      <c r="D13" s="454"/>
      <c r="E13" s="454"/>
      <c r="F13" s="454"/>
      <c r="G13" s="454"/>
      <c r="H13" s="454"/>
      <c r="I13" s="454"/>
      <c r="J13" s="454"/>
      <c r="K13" s="454"/>
      <c r="L13" s="453"/>
    </row>
    <row r="14" spans="1:33" ht="84" customHeight="1" x14ac:dyDescent="0.35">
      <c r="B14" s="451" t="s">
        <v>354</v>
      </c>
      <c r="C14" s="454"/>
      <c r="D14" s="454"/>
      <c r="E14" s="454"/>
      <c r="F14" s="454"/>
      <c r="G14" s="454"/>
      <c r="H14" s="454"/>
      <c r="I14" s="454"/>
      <c r="J14" s="454"/>
      <c r="K14" s="454"/>
      <c r="L14" s="453"/>
    </row>
    <row r="15" spans="1:33" x14ac:dyDescent="0.35">
      <c r="B15" s="451" t="s">
        <v>324</v>
      </c>
      <c r="C15" s="452"/>
      <c r="D15" s="452"/>
      <c r="E15" s="452"/>
      <c r="F15" s="452"/>
      <c r="G15" s="452"/>
      <c r="H15" s="452"/>
      <c r="I15" s="452"/>
      <c r="J15" s="452"/>
      <c r="K15" s="452"/>
      <c r="L15" s="453"/>
    </row>
    <row r="16" spans="1:33" x14ac:dyDescent="0.35">
      <c r="B16" s="443" t="s">
        <v>363</v>
      </c>
      <c r="C16" s="444"/>
      <c r="D16" s="444"/>
      <c r="E16" s="444"/>
      <c r="F16" s="444"/>
      <c r="G16" s="444"/>
      <c r="H16" s="444"/>
      <c r="I16" s="444"/>
      <c r="J16" s="444"/>
      <c r="K16" s="444"/>
      <c r="L16" s="445"/>
    </row>
    <row r="17" spans="2:12" x14ac:dyDescent="0.35">
      <c r="B17" s="64"/>
      <c r="C17" s="64"/>
      <c r="D17" s="64"/>
      <c r="E17" s="64"/>
      <c r="F17" s="69"/>
      <c r="G17" s="64"/>
      <c r="H17" s="64"/>
      <c r="I17" s="69"/>
      <c r="J17" s="69"/>
      <c r="K17" s="69"/>
      <c r="L17" s="64"/>
    </row>
  </sheetData>
  <sheetProtection algorithmName="SHA-512" hashValue="IJfSZ242rqne7Z9BBX0z4kZ9VoeewqZuxjhlJCA1w2W1TrwFvDptd7DvRZCi+j2URp1PQhcuhZaT5+xVVzjmkw==" saltValue="hbu44q7kfBywjjQiAeowLQ==" spinCount="100000" sheet="1" objects="1" scenarios="1"/>
  <mergeCells count="28">
    <mergeCell ref="AD8:AG8"/>
    <mergeCell ref="B4:C9"/>
    <mergeCell ref="B12:L12"/>
    <mergeCell ref="R8:T8"/>
    <mergeCell ref="V8:X8"/>
    <mergeCell ref="Z8:AB8"/>
    <mergeCell ref="I7:L7"/>
    <mergeCell ref="M7:P7"/>
    <mergeCell ref="Q7:T7"/>
    <mergeCell ref="U7:X7"/>
    <mergeCell ref="Y7:AB7"/>
    <mergeCell ref="AC7:AG7"/>
    <mergeCell ref="D5:AG5"/>
    <mergeCell ref="D6:H6"/>
    <mergeCell ref="AC6:AG6"/>
    <mergeCell ref="D7:H7"/>
    <mergeCell ref="B15:L15"/>
    <mergeCell ref="B16:L16"/>
    <mergeCell ref="E8:H8"/>
    <mergeCell ref="J8:L8"/>
    <mergeCell ref="N8:P8"/>
    <mergeCell ref="B13:L13"/>
    <mergeCell ref="B14:L14"/>
    <mergeCell ref="I6:L6"/>
    <mergeCell ref="M6:P6"/>
    <mergeCell ref="Q6:T6"/>
    <mergeCell ref="U6:X6"/>
    <mergeCell ref="Y6:AB6"/>
  </mergeCells>
  <pageMargins left="0.4" right="0.1" top="0.75" bottom="0.75" header="0.3" footer="0.3"/>
  <pageSetup paperSize="8"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3B438-FEC7-4EB5-9BB5-6491577479D5}">
  <sheetPr>
    <pageSetUpPr fitToPage="1"/>
  </sheetPr>
  <dimension ref="A1:AI22"/>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style="23" customWidth="1"/>
    <col min="2" max="2" width="10.7265625" style="10" customWidth="1"/>
    <col min="3" max="3" width="63" style="23" customWidth="1"/>
    <col min="4" max="4" width="10" style="23" customWidth="1"/>
    <col min="5" max="6" width="11.453125" style="23" customWidth="1"/>
    <col min="7" max="7" width="13" style="23" customWidth="1"/>
    <col min="8" max="8" width="12" style="23" customWidth="1"/>
    <col min="9" max="9" width="8.54296875" style="23" customWidth="1"/>
    <col min="10" max="10" width="9.54296875" style="23" customWidth="1"/>
    <col min="11" max="11" width="11.453125" style="23" customWidth="1"/>
    <col min="12" max="28" width="11.54296875" style="23" customWidth="1"/>
    <col min="29" max="29" width="11" style="23" customWidth="1"/>
    <col min="30" max="30" width="13.1796875" style="23" customWidth="1"/>
    <col min="31" max="31" width="11.453125" style="23" customWidth="1"/>
    <col min="32" max="32" width="13" style="23" customWidth="1"/>
    <col min="33" max="33" width="12.453125" style="23" customWidth="1"/>
    <col min="34" max="34" width="8.54296875" customWidth="1"/>
    <col min="35" max="35" width="0" hidden="1" customWidth="1"/>
    <col min="36" max="16384" width="8.54296875" hidden="1"/>
  </cols>
  <sheetData>
    <row r="1" spans="1:33" ht="15" customHeight="1" x14ac:dyDescent="0.35"/>
    <row r="2" spans="1:33" ht="14.15" customHeight="1" x14ac:dyDescent="0.35">
      <c r="B2" s="101" t="s">
        <v>365</v>
      </c>
      <c r="C2" s="70"/>
    </row>
    <row r="3" spans="1:33" ht="15" customHeight="1" x14ac:dyDescent="0.35"/>
    <row r="4" spans="1:33" s="10" customFormat="1" ht="15" customHeight="1" x14ac:dyDescent="0.35">
      <c r="B4" s="431" t="s">
        <v>356</v>
      </c>
      <c r="C4" s="432"/>
      <c r="D4" s="71" t="s">
        <v>161</v>
      </c>
      <c r="E4" s="71" t="s">
        <v>162</v>
      </c>
      <c r="F4" s="71" t="s">
        <v>163</v>
      </c>
      <c r="G4" s="71" t="s">
        <v>164</v>
      </c>
      <c r="H4" s="71" t="s">
        <v>165</v>
      </c>
      <c r="I4" s="71" t="s">
        <v>166</v>
      </c>
      <c r="J4" s="71" t="s">
        <v>167</v>
      </c>
      <c r="K4" s="71" t="s">
        <v>168</v>
      </c>
      <c r="L4" s="71" t="s">
        <v>169</v>
      </c>
      <c r="M4" s="71" t="s">
        <v>170</v>
      </c>
      <c r="N4" s="71" t="s">
        <v>171</v>
      </c>
      <c r="O4" s="71" t="s">
        <v>172</v>
      </c>
      <c r="P4" s="71" t="s">
        <v>173</v>
      </c>
      <c r="Q4" s="71" t="s">
        <v>174</v>
      </c>
      <c r="R4" s="71" t="s">
        <v>175</v>
      </c>
      <c r="S4" s="71" t="s">
        <v>176</v>
      </c>
      <c r="T4" s="71" t="s">
        <v>177</v>
      </c>
      <c r="U4" s="71" t="s">
        <v>178</v>
      </c>
      <c r="V4" s="71" t="s">
        <v>179</v>
      </c>
      <c r="W4" s="71" t="s">
        <v>180</v>
      </c>
      <c r="X4" s="71" t="s">
        <v>181</v>
      </c>
      <c r="Y4" s="71" t="s">
        <v>182</v>
      </c>
      <c r="Z4" s="71" t="s">
        <v>183</v>
      </c>
      <c r="AA4" s="71" t="s">
        <v>184</v>
      </c>
      <c r="AB4" s="71" t="s">
        <v>186</v>
      </c>
      <c r="AC4" s="71" t="s">
        <v>268</v>
      </c>
      <c r="AD4" s="71" t="s">
        <v>187</v>
      </c>
      <c r="AE4" s="71" t="s">
        <v>188</v>
      </c>
      <c r="AF4" s="71" t="s">
        <v>189</v>
      </c>
      <c r="AG4" s="71" t="s">
        <v>190</v>
      </c>
    </row>
    <row r="5" spans="1:33" x14ac:dyDescent="0.35">
      <c r="B5" s="433"/>
      <c r="C5" s="434"/>
      <c r="D5" s="442" t="s">
        <v>192</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71"/>
    </row>
    <row r="6" spans="1:33" s="1" customFormat="1" ht="14.5" customHeight="1" x14ac:dyDescent="0.35">
      <c r="A6" s="10"/>
      <c r="B6" s="433"/>
      <c r="C6" s="434"/>
      <c r="D6" s="504" t="s">
        <v>194</v>
      </c>
      <c r="E6" s="505"/>
      <c r="F6" s="505"/>
      <c r="G6" s="505"/>
      <c r="H6" s="440"/>
      <c r="I6" s="504" t="s">
        <v>195</v>
      </c>
      <c r="J6" s="505"/>
      <c r="K6" s="505"/>
      <c r="L6" s="440"/>
      <c r="M6" s="504" t="s">
        <v>196</v>
      </c>
      <c r="N6" s="505"/>
      <c r="O6" s="505"/>
      <c r="P6" s="440"/>
      <c r="Q6" s="504" t="s">
        <v>197</v>
      </c>
      <c r="R6" s="505"/>
      <c r="S6" s="505"/>
      <c r="T6" s="440"/>
      <c r="U6" s="504" t="s">
        <v>198</v>
      </c>
      <c r="V6" s="505"/>
      <c r="W6" s="505"/>
      <c r="X6" s="440"/>
      <c r="Y6" s="504" t="s">
        <v>199</v>
      </c>
      <c r="Z6" s="505"/>
      <c r="AA6" s="505"/>
      <c r="AB6" s="440"/>
      <c r="AC6" s="504" t="s">
        <v>200</v>
      </c>
      <c r="AD6" s="505"/>
      <c r="AE6" s="505"/>
      <c r="AF6" s="505"/>
      <c r="AG6" s="440"/>
    </row>
    <row r="7" spans="1:33" s="1" customFormat="1" ht="48" customHeight="1" x14ac:dyDescent="0.35">
      <c r="A7" s="10"/>
      <c r="B7" s="433"/>
      <c r="C7" s="434"/>
      <c r="D7" s="431" t="s">
        <v>357</v>
      </c>
      <c r="E7" s="506"/>
      <c r="F7" s="506"/>
      <c r="G7" s="506"/>
      <c r="H7" s="432"/>
      <c r="I7" s="431" t="s">
        <v>312</v>
      </c>
      <c r="J7" s="506"/>
      <c r="K7" s="506"/>
      <c r="L7" s="432"/>
      <c r="M7" s="431" t="s">
        <v>313</v>
      </c>
      <c r="N7" s="506"/>
      <c r="O7" s="506"/>
      <c r="P7" s="432"/>
      <c r="Q7" s="431" t="s">
        <v>313</v>
      </c>
      <c r="R7" s="506"/>
      <c r="S7" s="506"/>
      <c r="T7" s="432"/>
      <c r="U7" s="431" t="s">
        <v>313</v>
      </c>
      <c r="V7" s="506"/>
      <c r="W7" s="506"/>
      <c r="X7" s="432"/>
      <c r="Y7" s="431" t="s">
        <v>313</v>
      </c>
      <c r="Z7" s="506"/>
      <c r="AA7" s="506"/>
      <c r="AB7" s="432"/>
      <c r="AC7" s="431" t="s">
        <v>312</v>
      </c>
      <c r="AD7" s="506"/>
      <c r="AE7" s="506"/>
      <c r="AF7" s="506"/>
      <c r="AG7" s="432"/>
    </row>
    <row r="8" spans="1:33" s="1" customFormat="1" ht="43.5" customHeight="1" x14ac:dyDescent="0.35">
      <c r="A8" s="10"/>
      <c r="B8" s="433"/>
      <c r="C8" s="434"/>
      <c r="D8" s="265"/>
      <c r="E8" s="431" t="s">
        <v>358</v>
      </c>
      <c r="F8" s="506"/>
      <c r="G8" s="506"/>
      <c r="H8" s="432"/>
      <c r="I8" s="265"/>
      <c r="J8" s="431" t="s">
        <v>359</v>
      </c>
      <c r="K8" s="506"/>
      <c r="L8" s="432"/>
      <c r="M8" s="265"/>
      <c r="N8" s="431" t="s">
        <v>316</v>
      </c>
      <c r="O8" s="506"/>
      <c r="P8" s="432"/>
      <c r="Q8" s="265"/>
      <c r="R8" s="431" t="s">
        <v>316</v>
      </c>
      <c r="S8" s="506"/>
      <c r="T8" s="432"/>
      <c r="U8" s="265"/>
      <c r="V8" s="431" t="s">
        <v>316</v>
      </c>
      <c r="W8" s="506"/>
      <c r="X8" s="432"/>
      <c r="Y8" s="265"/>
      <c r="Z8" s="431" t="s">
        <v>316</v>
      </c>
      <c r="AA8" s="506"/>
      <c r="AB8" s="432"/>
      <c r="AC8" s="265"/>
      <c r="AD8" s="431" t="s">
        <v>360</v>
      </c>
      <c r="AE8" s="506"/>
      <c r="AF8" s="506"/>
      <c r="AG8" s="432"/>
    </row>
    <row r="9" spans="1:33" s="1" customFormat="1" ht="43.5" x14ac:dyDescent="0.35">
      <c r="A9" s="10"/>
      <c r="B9" s="435"/>
      <c r="C9" s="436"/>
      <c r="D9" s="77"/>
      <c r="E9" s="77"/>
      <c r="F9" s="268" t="s">
        <v>329</v>
      </c>
      <c r="G9" s="268" t="s">
        <v>207</v>
      </c>
      <c r="H9" s="268" t="s">
        <v>208</v>
      </c>
      <c r="I9" s="77"/>
      <c r="J9" s="77"/>
      <c r="K9" s="268" t="s">
        <v>329</v>
      </c>
      <c r="L9" s="268" t="s">
        <v>208</v>
      </c>
      <c r="M9" s="269"/>
      <c r="N9" s="269"/>
      <c r="O9" s="267" t="s">
        <v>210</v>
      </c>
      <c r="P9" s="267" t="s">
        <v>211</v>
      </c>
      <c r="Q9" s="269"/>
      <c r="R9" s="269"/>
      <c r="S9" s="267" t="s">
        <v>210</v>
      </c>
      <c r="T9" s="267" t="s">
        <v>211</v>
      </c>
      <c r="U9" s="269"/>
      <c r="V9" s="269"/>
      <c r="W9" s="267" t="s">
        <v>210</v>
      </c>
      <c r="X9" s="267" t="s">
        <v>211</v>
      </c>
      <c r="Y9" s="269"/>
      <c r="Z9" s="269"/>
      <c r="AA9" s="267" t="s">
        <v>210</v>
      </c>
      <c r="AB9" s="267" t="s">
        <v>211</v>
      </c>
      <c r="AC9" s="77"/>
      <c r="AD9" s="77"/>
      <c r="AE9" s="268" t="s">
        <v>210</v>
      </c>
      <c r="AF9" s="268" t="s">
        <v>212</v>
      </c>
      <c r="AG9" s="268" t="s">
        <v>211</v>
      </c>
    </row>
    <row r="10" spans="1:33" x14ac:dyDescent="0.35">
      <c r="B10" s="7">
        <v>1</v>
      </c>
      <c r="C10" s="24" t="s">
        <v>361</v>
      </c>
      <c r="D10" s="202">
        <v>0.182</v>
      </c>
      <c r="E10" s="202">
        <v>9.8000000000000004E-2</v>
      </c>
      <c r="F10" s="202">
        <v>0</v>
      </c>
      <c r="G10" s="202">
        <v>0</v>
      </c>
      <c r="H10" s="202">
        <v>0.05</v>
      </c>
      <c r="I10" s="202">
        <v>0</v>
      </c>
      <c r="J10" s="202">
        <v>0</v>
      </c>
      <c r="K10" s="202">
        <v>0</v>
      </c>
      <c r="L10" s="202">
        <v>0</v>
      </c>
      <c r="M10" s="236" t="s">
        <v>220</v>
      </c>
      <c r="N10" s="237" t="s">
        <v>220</v>
      </c>
      <c r="O10" s="237" t="s">
        <v>220</v>
      </c>
      <c r="P10" s="237" t="s">
        <v>220</v>
      </c>
      <c r="Q10" s="237" t="s">
        <v>220</v>
      </c>
      <c r="R10" s="237" t="s">
        <v>220</v>
      </c>
      <c r="S10" s="237" t="s">
        <v>220</v>
      </c>
      <c r="T10" s="237" t="s">
        <v>220</v>
      </c>
      <c r="U10" s="237" t="s">
        <v>220</v>
      </c>
      <c r="V10" s="237" t="s">
        <v>220</v>
      </c>
      <c r="W10" s="237" t="s">
        <v>220</v>
      </c>
      <c r="X10" s="237" t="s">
        <v>220</v>
      </c>
      <c r="Y10" s="237" t="s">
        <v>220</v>
      </c>
      <c r="Z10" s="237" t="s">
        <v>220</v>
      </c>
      <c r="AA10" s="237" t="s">
        <v>220</v>
      </c>
      <c r="AB10" s="238" t="s">
        <v>220</v>
      </c>
      <c r="AC10" s="202">
        <f>+I10+D10</f>
        <v>0.182</v>
      </c>
      <c r="AD10" s="202">
        <f>+J10+E10</f>
        <v>9.8000000000000004E-2</v>
      </c>
      <c r="AE10" s="202">
        <f>+F10+K10</f>
        <v>0</v>
      </c>
      <c r="AF10" s="202">
        <f>+G10</f>
        <v>0</v>
      </c>
      <c r="AG10" s="202">
        <f>+H10+L10</f>
        <v>0.05</v>
      </c>
    </row>
    <row r="11" spans="1:33" x14ac:dyDescent="0.35">
      <c r="B11" s="63">
        <v>2</v>
      </c>
      <c r="C11" s="91" t="s">
        <v>362</v>
      </c>
      <c r="D11" s="92" t="s">
        <v>220</v>
      </c>
      <c r="E11" s="92" t="s">
        <v>220</v>
      </c>
      <c r="F11" s="92" t="s">
        <v>220</v>
      </c>
      <c r="G11" s="92" t="s">
        <v>220</v>
      </c>
      <c r="H11" s="92" t="s">
        <v>220</v>
      </c>
      <c r="I11" s="92" t="s">
        <v>220</v>
      </c>
      <c r="J11" s="92" t="s">
        <v>220</v>
      </c>
      <c r="K11" s="92" t="s">
        <v>220</v>
      </c>
      <c r="L11" s="92" t="s">
        <v>220</v>
      </c>
      <c r="M11" s="27" t="s">
        <v>220</v>
      </c>
      <c r="N11" s="28" t="s">
        <v>220</v>
      </c>
      <c r="O11" s="28" t="s">
        <v>220</v>
      </c>
      <c r="P11" s="28" t="s">
        <v>220</v>
      </c>
      <c r="Q11" s="28" t="s">
        <v>220</v>
      </c>
      <c r="R11" s="28" t="s">
        <v>220</v>
      </c>
      <c r="S11" s="28" t="s">
        <v>220</v>
      </c>
      <c r="T11" s="28" t="s">
        <v>220</v>
      </c>
      <c r="U11" s="28" t="s">
        <v>220</v>
      </c>
      <c r="V11" s="28" t="s">
        <v>220</v>
      </c>
      <c r="W11" s="28" t="s">
        <v>220</v>
      </c>
      <c r="X11" s="28" t="s">
        <v>220</v>
      </c>
      <c r="Y11" s="28" t="s">
        <v>220</v>
      </c>
      <c r="Z11" s="28" t="s">
        <v>220</v>
      </c>
      <c r="AA11" s="28" t="s">
        <v>220</v>
      </c>
      <c r="AB11" s="29" t="s">
        <v>220</v>
      </c>
      <c r="AC11" s="25" t="s">
        <v>220</v>
      </c>
      <c r="AD11" s="25" t="s">
        <v>220</v>
      </c>
      <c r="AE11" s="25" t="s">
        <v>220</v>
      </c>
      <c r="AF11" s="25" t="s">
        <v>220</v>
      </c>
      <c r="AG11" s="25" t="s">
        <v>220</v>
      </c>
    </row>
    <row r="12" spans="1:33" x14ac:dyDescent="0.35">
      <c r="B12" s="448"/>
      <c r="C12" s="449"/>
      <c r="D12" s="449"/>
      <c r="E12" s="449"/>
      <c r="F12" s="449"/>
      <c r="G12" s="449"/>
      <c r="H12" s="449"/>
      <c r="I12" s="449"/>
      <c r="J12" s="449"/>
      <c r="K12" s="449"/>
      <c r="L12" s="450"/>
    </row>
    <row r="13" spans="1:33" x14ac:dyDescent="0.35">
      <c r="B13" s="451" t="s">
        <v>518</v>
      </c>
      <c r="C13" s="454"/>
      <c r="D13" s="454"/>
      <c r="E13" s="454"/>
      <c r="F13" s="454"/>
      <c r="G13" s="454"/>
      <c r="H13" s="454"/>
      <c r="I13" s="454"/>
      <c r="J13" s="454"/>
      <c r="K13" s="454"/>
      <c r="L13" s="453"/>
    </row>
    <row r="14" spans="1:33" ht="66" customHeight="1" x14ac:dyDescent="0.35">
      <c r="B14" s="451" t="s">
        <v>354</v>
      </c>
      <c r="C14" s="454"/>
      <c r="D14" s="454"/>
      <c r="E14" s="454"/>
      <c r="F14" s="454"/>
      <c r="G14" s="454"/>
      <c r="H14" s="454"/>
      <c r="I14" s="454"/>
      <c r="J14" s="454"/>
      <c r="K14" s="454"/>
      <c r="L14" s="453"/>
    </row>
    <row r="15" spans="1:33" ht="28" customHeight="1" x14ac:dyDescent="0.35">
      <c r="B15" s="451" t="s">
        <v>521</v>
      </c>
      <c r="C15" s="454"/>
      <c r="D15" s="454"/>
      <c r="E15" s="454"/>
      <c r="F15" s="454"/>
      <c r="G15" s="454"/>
      <c r="H15" s="454"/>
      <c r="I15" s="454"/>
      <c r="J15" s="454"/>
      <c r="K15" s="454"/>
      <c r="L15" s="453"/>
    </row>
    <row r="16" spans="1:33" ht="26.15" customHeight="1" x14ac:dyDescent="0.35">
      <c r="B16" s="443" t="s">
        <v>522</v>
      </c>
      <c r="C16" s="444"/>
      <c r="D16" s="444"/>
      <c r="E16" s="444"/>
      <c r="F16" s="444"/>
      <c r="G16" s="444"/>
      <c r="H16" s="444"/>
      <c r="I16" s="444"/>
      <c r="J16" s="444"/>
      <c r="K16" s="444"/>
      <c r="L16" s="445"/>
    </row>
    <row r="17" spans="1:12" x14ac:dyDescent="0.35">
      <c r="B17" s="65"/>
      <c r="C17" s="65"/>
      <c r="D17" s="65"/>
      <c r="E17" s="65"/>
      <c r="F17" s="68"/>
      <c r="G17" s="65"/>
      <c r="H17" s="65"/>
      <c r="I17" s="68"/>
      <c r="J17" s="68"/>
      <c r="K17" s="68"/>
      <c r="L17" s="65"/>
    </row>
    <row r="18" spans="1:12" x14ac:dyDescent="0.35"/>
    <row r="22" spans="1:12" hidden="1" x14ac:dyDescent="0.35">
      <c r="A22" s="195"/>
    </row>
  </sheetData>
  <sheetProtection algorithmName="SHA-512" hashValue="337G8vixjfXcQm0b7SNAj2U8LU5qcsUOIWrsZfDO+VKJb0AM0cODsI7mAKvq6XvofkWBGTMaX0sk/ZaIS3Lg8g==" saltValue="OKV7fjam73jxX6+tJ1U+FA==" spinCount="100000" sheet="1" objects="1" scenarios="1"/>
  <mergeCells count="28">
    <mergeCell ref="AD8:AG8"/>
    <mergeCell ref="B12:L12"/>
    <mergeCell ref="B15:L15"/>
    <mergeCell ref="R8:T8"/>
    <mergeCell ref="V8:X8"/>
    <mergeCell ref="Z8:AB8"/>
    <mergeCell ref="B16:L16"/>
    <mergeCell ref="B4:C9"/>
    <mergeCell ref="E8:H8"/>
    <mergeCell ref="J8:L8"/>
    <mergeCell ref="N8:P8"/>
    <mergeCell ref="I7:L7"/>
    <mergeCell ref="M7:P7"/>
    <mergeCell ref="B13:L13"/>
    <mergeCell ref="B14:L14"/>
    <mergeCell ref="Q7:T7"/>
    <mergeCell ref="U7:X7"/>
    <mergeCell ref="Y7:AB7"/>
    <mergeCell ref="AC7:AG7"/>
    <mergeCell ref="D5:AG5"/>
    <mergeCell ref="D6:H6"/>
    <mergeCell ref="I6:L6"/>
    <mergeCell ref="M6:P6"/>
    <mergeCell ref="Q6:T6"/>
    <mergeCell ref="U6:X6"/>
    <mergeCell ref="Y6:AB6"/>
    <mergeCell ref="AC6:AG6"/>
    <mergeCell ref="D7:H7"/>
  </mergeCells>
  <pageMargins left="0.4" right="0.1" top="0.75" bottom="0.75" header="0.3" footer="0.3"/>
  <pageSetup paperSize="8" scale="4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103C-D78D-4BD7-93B1-DC1EE6480B02}">
  <sheetPr>
    <pageSetUpPr fitToPage="1"/>
  </sheetPr>
  <dimension ref="A1:XFC22"/>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J8" sqref="J8:L8"/>
    </sheetView>
  </sheetViews>
  <sheetFormatPr defaultColWidth="0" defaultRowHeight="14.5" zeroHeight="1" x14ac:dyDescent="0.35"/>
  <cols>
    <col min="1" max="1" width="3.54296875" style="23" customWidth="1"/>
    <col min="2" max="2" width="12" style="10" customWidth="1"/>
    <col min="3" max="3" width="63" style="23" customWidth="1"/>
    <col min="4" max="4" width="10" style="23" customWidth="1"/>
    <col min="5" max="6" width="11.453125" style="23" customWidth="1"/>
    <col min="7" max="7" width="13" style="23" customWidth="1"/>
    <col min="8" max="8" width="12" style="23" customWidth="1"/>
    <col min="9" max="9" width="8.54296875" style="23" customWidth="1"/>
    <col min="10" max="10" width="9.54296875" style="23" customWidth="1"/>
    <col min="11" max="11" width="11.453125" style="23" customWidth="1"/>
    <col min="12" max="28" width="11.54296875" style="23" customWidth="1"/>
    <col min="29" max="29" width="11" style="23" customWidth="1"/>
    <col min="30" max="30" width="13.1796875" style="23" customWidth="1"/>
    <col min="31" max="31" width="11.453125" style="23" customWidth="1"/>
    <col min="32" max="32" width="13" style="23" customWidth="1"/>
    <col min="33" max="33" width="12.453125" style="23" customWidth="1"/>
    <col min="34" max="34" width="6.08984375" customWidth="1"/>
    <col min="35" max="16382" width="8.54296875" hidden="1"/>
    <col min="16383" max="16383" width="3.1796875" hidden="1"/>
    <col min="16384" max="16384" width="8.6328125" hidden="1"/>
  </cols>
  <sheetData>
    <row r="1" spans="1:33" ht="15" customHeight="1" x14ac:dyDescent="0.35"/>
    <row r="2" spans="1:33" x14ac:dyDescent="0.35">
      <c r="B2" s="101" t="s">
        <v>366</v>
      </c>
      <c r="C2" s="69"/>
    </row>
    <row r="3" spans="1:33" s="1" customFormat="1" ht="15" customHeight="1" x14ac:dyDescent="0.3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s="10" customFormat="1" ht="15" customHeight="1" x14ac:dyDescent="0.35">
      <c r="B4" s="431" t="s">
        <v>356</v>
      </c>
      <c r="C4" s="432"/>
      <c r="D4" s="303" t="s">
        <v>161</v>
      </c>
      <c r="E4" s="303" t="s">
        <v>162</v>
      </c>
      <c r="F4" s="303" t="s">
        <v>163</v>
      </c>
      <c r="G4" s="303" t="s">
        <v>164</v>
      </c>
      <c r="H4" s="303" t="s">
        <v>165</v>
      </c>
      <c r="I4" s="303" t="s">
        <v>166</v>
      </c>
      <c r="J4" s="303" t="s">
        <v>167</v>
      </c>
      <c r="K4" s="303" t="s">
        <v>168</v>
      </c>
      <c r="L4" s="303" t="s">
        <v>169</v>
      </c>
      <c r="M4" s="303" t="s">
        <v>170</v>
      </c>
      <c r="N4" s="303" t="s">
        <v>171</v>
      </c>
      <c r="O4" s="303" t="s">
        <v>172</v>
      </c>
      <c r="P4" s="303" t="s">
        <v>173</v>
      </c>
      <c r="Q4" s="303" t="s">
        <v>174</v>
      </c>
      <c r="R4" s="303" t="s">
        <v>175</v>
      </c>
      <c r="S4" s="303" t="s">
        <v>176</v>
      </c>
      <c r="T4" s="303" t="s">
        <v>177</v>
      </c>
      <c r="U4" s="303" t="s">
        <v>178</v>
      </c>
      <c r="V4" s="303" t="s">
        <v>179</v>
      </c>
      <c r="W4" s="303" t="s">
        <v>180</v>
      </c>
      <c r="X4" s="303" t="s">
        <v>181</v>
      </c>
      <c r="Y4" s="303" t="s">
        <v>182</v>
      </c>
      <c r="Z4" s="303" t="s">
        <v>183</v>
      </c>
      <c r="AA4" s="303" t="s">
        <v>184</v>
      </c>
      <c r="AB4" s="303" t="s">
        <v>186</v>
      </c>
      <c r="AC4" s="303" t="s">
        <v>268</v>
      </c>
      <c r="AD4" s="303" t="s">
        <v>187</v>
      </c>
      <c r="AE4" s="303" t="s">
        <v>188</v>
      </c>
      <c r="AF4" s="303" t="s">
        <v>189</v>
      </c>
      <c r="AG4" s="303" t="s">
        <v>190</v>
      </c>
    </row>
    <row r="5" spans="1:33" s="1" customFormat="1" x14ac:dyDescent="0.35">
      <c r="A5" s="10"/>
      <c r="B5" s="433"/>
      <c r="C5" s="434"/>
      <c r="D5" s="442" t="s">
        <v>192</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71"/>
    </row>
    <row r="6" spans="1:33" s="1" customFormat="1" ht="18" customHeight="1" x14ac:dyDescent="0.35">
      <c r="A6" s="10"/>
      <c r="B6" s="433"/>
      <c r="C6" s="434"/>
      <c r="D6" s="504" t="s">
        <v>194</v>
      </c>
      <c r="E6" s="505"/>
      <c r="F6" s="505"/>
      <c r="G6" s="505"/>
      <c r="H6" s="440"/>
      <c r="I6" s="504" t="s">
        <v>195</v>
      </c>
      <c r="J6" s="505"/>
      <c r="K6" s="505"/>
      <c r="L6" s="440"/>
      <c r="M6" s="504" t="s">
        <v>196</v>
      </c>
      <c r="N6" s="505"/>
      <c r="O6" s="505"/>
      <c r="P6" s="440"/>
      <c r="Q6" s="504" t="s">
        <v>197</v>
      </c>
      <c r="R6" s="505"/>
      <c r="S6" s="505"/>
      <c r="T6" s="440"/>
      <c r="U6" s="504" t="s">
        <v>198</v>
      </c>
      <c r="V6" s="505"/>
      <c r="W6" s="505"/>
      <c r="X6" s="440"/>
      <c r="Y6" s="504" t="s">
        <v>199</v>
      </c>
      <c r="Z6" s="505"/>
      <c r="AA6" s="505"/>
      <c r="AB6" s="440"/>
      <c r="AC6" s="504" t="s">
        <v>200</v>
      </c>
      <c r="AD6" s="505"/>
      <c r="AE6" s="505"/>
      <c r="AF6" s="505"/>
      <c r="AG6" s="440"/>
    </row>
    <row r="7" spans="1:33" s="1" customFormat="1" ht="48" customHeight="1" x14ac:dyDescent="0.35">
      <c r="A7" s="10"/>
      <c r="B7" s="433"/>
      <c r="C7" s="434"/>
      <c r="D7" s="431" t="s">
        <v>357</v>
      </c>
      <c r="E7" s="506"/>
      <c r="F7" s="506"/>
      <c r="G7" s="506"/>
      <c r="H7" s="432"/>
      <c r="I7" s="431" t="s">
        <v>312</v>
      </c>
      <c r="J7" s="506"/>
      <c r="K7" s="506"/>
      <c r="L7" s="432"/>
      <c r="M7" s="431" t="s">
        <v>313</v>
      </c>
      <c r="N7" s="506"/>
      <c r="O7" s="506"/>
      <c r="P7" s="432"/>
      <c r="Q7" s="431" t="s">
        <v>313</v>
      </c>
      <c r="R7" s="506"/>
      <c r="S7" s="506"/>
      <c r="T7" s="432"/>
      <c r="U7" s="431" t="s">
        <v>313</v>
      </c>
      <c r="V7" s="506"/>
      <c r="W7" s="506"/>
      <c r="X7" s="432"/>
      <c r="Y7" s="431" t="s">
        <v>313</v>
      </c>
      <c r="Z7" s="506"/>
      <c r="AA7" s="506"/>
      <c r="AB7" s="432"/>
      <c r="AC7" s="431" t="s">
        <v>312</v>
      </c>
      <c r="AD7" s="506"/>
      <c r="AE7" s="506"/>
      <c r="AF7" s="506"/>
      <c r="AG7" s="432"/>
    </row>
    <row r="8" spans="1:33" s="1" customFormat="1" ht="43.5" customHeight="1" x14ac:dyDescent="0.35">
      <c r="A8" s="10"/>
      <c r="B8" s="433"/>
      <c r="C8" s="434"/>
      <c r="D8" s="301"/>
      <c r="E8" s="431" t="s">
        <v>358</v>
      </c>
      <c r="F8" s="506"/>
      <c r="G8" s="506"/>
      <c r="H8" s="432"/>
      <c r="I8" s="301"/>
      <c r="J8" s="431" t="s">
        <v>359</v>
      </c>
      <c r="K8" s="506"/>
      <c r="L8" s="432"/>
      <c r="M8" s="301"/>
      <c r="N8" s="431" t="s">
        <v>316</v>
      </c>
      <c r="O8" s="506"/>
      <c r="P8" s="432"/>
      <c r="Q8" s="301"/>
      <c r="R8" s="431" t="s">
        <v>316</v>
      </c>
      <c r="S8" s="506"/>
      <c r="T8" s="432"/>
      <c r="U8" s="301"/>
      <c r="V8" s="431" t="s">
        <v>316</v>
      </c>
      <c r="W8" s="506"/>
      <c r="X8" s="432"/>
      <c r="Y8" s="301"/>
      <c r="Z8" s="431" t="s">
        <v>316</v>
      </c>
      <c r="AA8" s="506"/>
      <c r="AB8" s="432"/>
      <c r="AC8" s="301"/>
      <c r="AD8" s="431" t="s">
        <v>360</v>
      </c>
      <c r="AE8" s="506"/>
      <c r="AF8" s="506"/>
      <c r="AG8" s="432"/>
    </row>
    <row r="9" spans="1:33" s="1" customFormat="1" ht="43.5" x14ac:dyDescent="0.35">
      <c r="A9" s="10"/>
      <c r="B9" s="435"/>
      <c r="C9" s="436"/>
      <c r="D9" s="77"/>
      <c r="E9" s="77"/>
      <c r="F9" s="299" t="s">
        <v>329</v>
      </c>
      <c r="G9" s="299" t="s">
        <v>207</v>
      </c>
      <c r="H9" s="299" t="s">
        <v>208</v>
      </c>
      <c r="I9" s="77"/>
      <c r="J9" s="77"/>
      <c r="K9" s="299" t="s">
        <v>329</v>
      </c>
      <c r="L9" s="299" t="s">
        <v>208</v>
      </c>
      <c r="M9" s="302"/>
      <c r="N9" s="302"/>
      <c r="O9" s="300" t="s">
        <v>210</v>
      </c>
      <c r="P9" s="300" t="s">
        <v>211</v>
      </c>
      <c r="Q9" s="302"/>
      <c r="R9" s="302"/>
      <c r="S9" s="300" t="s">
        <v>210</v>
      </c>
      <c r="T9" s="300" t="s">
        <v>211</v>
      </c>
      <c r="U9" s="302"/>
      <c r="V9" s="302"/>
      <c r="W9" s="300" t="s">
        <v>210</v>
      </c>
      <c r="X9" s="300" t="s">
        <v>211</v>
      </c>
      <c r="Y9" s="302"/>
      <c r="Z9" s="302"/>
      <c r="AA9" s="300" t="s">
        <v>210</v>
      </c>
      <c r="AB9" s="300" t="s">
        <v>211</v>
      </c>
      <c r="AC9" s="77"/>
      <c r="AD9" s="77"/>
      <c r="AE9" s="299" t="s">
        <v>210</v>
      </c>
      <c r="AF9" s="299" t="s">
        <v>212</v>
      </c>
      <c r="AG9" s="299" t="s">
        <v>211</v>
      </c>
    </row>
    <row r="10" spans="1:33" x14ac:dyDescent="0.35">
      <c r="B10" s="7">
        <v>1</v>
      </c>
      <c r="C10" s="24" t="s">
        <v>361</v>
      </c>
      <c r="D10" s="202">
        <v>0.44</v>
      </c>
      <c r="E10" s="202">
        <v>0.40400000000000003</v>
      </c>
      <c r="F10" s="202">
        <v>0</v>
      </c>
      <c r="G10" s="202">
        <v>0</v>
      </c>
      <c r="H10" s="202">
        <v>0.14000000000000001</v>
      </c>
      <c r="I10" s="202">
        <v>0</v>
      </c>
      <c r="J10" s="202">
        <v>0</v>
      </c>
      <c r="K10" s="202">
        <v>0</v>
      </c>
      <c r="L10" s="202">
        <v>0</v>
      </c>
      <c r="M10" s="236" t="s">
        <v>220</v>
      </c>
      <c r="N10" s="237" t="s">
        <v>220</v>
      </c>
      <c r="O10" s="237" t="s">
        <v>220</v>
      </c>
      <c r="P10" s="237" t="s">
        <v>220</v>
      </c>
      <c r="Q10" s="237" t="s">
        <v>220</v>
      </c>
      <c r="R10" s="237" t="s">
        <v>220</v>
      </c>
      <c r="S10" s="237" t="s">
        <v>220</v>
      </c>
      <c r="T10" s="237" t="s">
        <v>220</v>
      </c>
      <c r="U10" s="237" t="s">
        <v>220</v>
      </c>
      <c r="V10" s="237" t="s">
        <v>220</v>
      </c>
      <c r="W10" s="237" t="s">
        <v>220</v>
      </c>
      <c r="X10" s="237" t="s">
        <v>220</v>
      </c>
      <c r="Y10" s="237" t="s">
        <v>220</v>
      </c>
      <c r="Z10" s="237" t="s">
        <v>220</v>
      </c>
      <c r="AA10" s="237" t="s">
        <v>220</v>
      </c>
      <c r="AB10" s="238" t="s">
        <v>220</v>
      </c>
      <c r="AC10" s="202">
        <f>+I10+D10</f>
        <v>0.44</v>
      </c>
      <c r="AD10" s="202">
        <f>+J10+E10</f>
        <v>0.40400000000000003</v>
      </c>
      <c r="AE10" s="202">
        <f>+F10+K10</f>
        <v>0</v>
      </c>
      <c r="AF10" s="202">
        <f>+G10</f>
        <v>0</v>
      </c>
      <c r="AG10" s="202">
        <f>+H10+L10</f>
        <v>0.14000000000000001</v>
      </c>
    </row>
    <row r="11" spans="1:33" x14ac:dyDescent="0.35">
      <c r="B11" s="304">
        <v>2</v>
      </c>
      <c r="C11" s="91" t="s">
        <v>362</v>
      </c>
      <c r="D11" s="92" t="s">
        <v>220</v>
      </c>
      <c r="E11" s="92" t="s">
        <v>220</v>
      </c>
      <c r="F11" s="92" t="s">
        <v>220</v>
      </c>
      <c r="G11" s="92" t="s">
        <v>220</v>
      </c>
      <c r="H11" s="92" t="s">
        <v>220</v>
      </c>
      <c r="I11" s="92" t="s">
        <v>220</v>
      </c>
      <c r="J11" s="92" t="s">
        <v>220</v>
      </c>
      <c r="K11" s="92" t="s">
        <v>220</v>
      </c>
      <c r="L11" s="92" t="s">
        <v>220</v>
      </c>
      <c r="M11" s="27" t="s">
        <v>220</v>
      </c>
      <c r="N11" s="28" t="s">
        <v>220</v>
      </c>
      <c r="O11" s="28" t="s">
        <v>220</v>
      </c>
      <c r="P11" s="28" t="s">
        <v>220</v>
      </c>
      <c r="Q11" s="28" t="s">
        <v>220</v>
      </c>
      <c r="R11" s="28" t="s">
        <v>220</v>
      </c>
      <c r="S11" s="28" t="s">
        <v>220</v>
      </c>
      <c r="T11" s="28" t="s">
        <v>220</v>
      </c>
      <c r="U11" s="28" t="s">
        <v>220</v>
      </c>
      <c r="V11" s="28" t="s">
        <v>220</v>
      </c>
      <c r="W11" s="28" t="s">
        <v>220</v>
      </c>
      <c r="X11" s="28" t="s">
        <v>220</v>
      </c>
      <c r="Y11" s="28" t="s">
        <v>220</v>
      </c>
      <c r="Z11" s="28" t="s">
        <v>220</v>
      </c>
      <c r="AA11" s="28" t="s">
        <v>220</v>
      </c>
      <c r="AB11" s="29" t="s">
        <v>220</v>
      </c>
      <c r="AC11" s="25" t="s">
        <v>220</v>
      </c>
      <c r="AD11" s="25" t="s">
        <v>220</v>
      </c>
      <c r="AE11" s="25" t="s">
        <v>220</v>
      </c>
      <c r="AF11" s="25" t="s">
        <v>220</v>
      </c>
      <c r="AG11" s="25" t="s">
        <v>220</v>
      </c>
    </row>
    <row r="12" spans="1:33" x14ac:dyDescent="0.35">
      <c r="B12" s="448"/>
      <c r="C12" s="449"/>
      <c r="D12" s="449"/>
      <c r="E12" s="449"/>
      <c r="F12" s="449"/>
      <c r="G12" s="449"/>
      <c r="H12" s="449"/>
      <c r="I12" s="449"/>
      <c r="J12" s="449"/>
      <c r="K12" s="449"/>
      <c r="L12" s="450"/>
      <c r="M12" s="362"/>
      <c r="N12" s="362"/>
      <c r="O12" s="362"/>
      <c r="P12" s="362"/>
      <c r="Q12" s="362"/>
      <c r="R12" s="362"/>
      <c r="S12" s="362"/>
      <c r="T12" s="362"/>
      <c r="U12" s="362"/>
      <c r="V12" s="362"/>
      <c r="W12" s="362"/>
      <c r="X12" s="362"/>
      <c r="Y12" s="362"/>
      <c r="Z12" s="362"/>
      <c r="AA12" s="362"/>
      <c r="AB12" s="362"/>
      <c r="AC12" s="362"/>
      <c r="AD12" s="362"/>
      <c r="AE12" s="362"/>
      <c r="AF12" s="362"/>
      <c r="AG12" s="362"/>
    </row>
    <row r="13" spans="1:33" x14ac:dyDescent="0.35">
      <c r="B13" s="451" t="s">
        <v>518</v>
      </c>
      <c r="C13" s="454"/>
      <c r="D13" s="454"/>
      <c r="E13" s="454"/>
      <c r="F13" s="454"/>
      <c r="G13" s="454"/>
      <c r="H13" s="454"/>
      <c r="I13" s="454"/>
      <c r="J13" s="454"/>
      <c r="K13" s="454"/>
      <c r="L13" s="453"/>
      <c r="M13" s="362"/>
      <c r="N13" s="362"/>
      <c r="O13" s="362"/>
      <c r="P13" s="362"/>
      <c r="Q13" s="362"/>
      <c r="R13" s="362"/>
      <c r="S13" s="362"/>
      <c r="T13" s="362"/>
      <c r="U13" s="362"/>
      <c r="V13" s="362"/>
      <c r="W13" s="362"/>
      <c r="X13" s="362"/>
      <c r="Y13" s="362"/>
      <c r="Z13" s="362"/>
      <c r="AA13" s="362"/>
      <c r="AB13" s="362"/>
      <c r="AC13" s="362"/>
      <c r="AD13" s="362"/>
      <c r="AE13" s="362"/>
      <c r="AF13" s="362"/>
      <c r="AG13" s="362"/>
    </row>
    <row r="14" spans="1:33" ht="66.650000000000006" customHeight="1" x14ac:dyDescent="0.35">
      <c r="B14" s="451" t="s">
        <v>354</v>
      </c>
      <c r="C14" s="454"/>
      <c r="D14" s="454"/>
      <c r="E14" s="454"/>
      <c r="F14" s="454"/>
      <c r="G14" s="454"/>
      <c r="H14" s="454"/>
      <c r="I14" s="454"/>
      <c r="J14" s="454"/>
      <c r="K14" s="454"/>
      <c r="L14" s="453"/>
      <c r="M14" s="362"/>
      <c r="N14" s="362"/>
      <c r="O14" s="362"/>
      <c r="P14" s="362"/>
      <c r="Q14" s="362"/>
      <c r="R14" s="362"/>
      <c r="S14" s="362"/>
      <c r="T14" s="362"/>
      <c r="U14" s="362"/>
      <c r="V14" s="362"/>
      <c r="W14" s="362"/>
      <c r="X14" s="362"/>
      <c r="Y14" s="362"/>
      <c r="Z14" s="362"/>
      <c r="AA14" s="362"/>
      <c r="AB14" s="362"/>
      <c r="AC14" s="362"/>
      <c r="AD14" s="362"/>
      <c r="AE14" s="362"/>
      <c r="AF14" s="362"/>
      <c r="AG14" s="362"/>
    </row>
    <row r="15" spans="1:33" x14ac:dyDescent="0.35">
      <c r="B15" s="451" t="s">
        <v>521</v>
      </c>
      <c r="C15" s="454"/>
      <c r="D15" s="454"/>
      <c r="E15" s="454"/>
      <c r="F15" s="454"/>
      <c r="G15" s="454"/>
      <c r="H15" s="454"/>
      <c r="I15" s="454"/>
      <c r="J15" s="454"/>
      <c r="K15" s="454"/>
      <c r="L15" s="453"/>
      <c r="M15" s="362"/>
      <c r="N15" s="362"/>
      <c r="O15" s="362"/>
      <c r="P15" s="362"/>
      <c r="Q15" s="362"/>
      <c r="R15" s="362"/>
      <c r="S15" s="362"/>
      <c r="T15" s="362"/>
      <c r="U15" s="362"/>
      <c r="V15" s="362"/>
      <c r="W15" s="362"/>
      <c r="X15" s="362"/>
      <c r="Y15" s="362"/>
      <c r="Z15" s="362"/>
      <c r="AA15" s="362"/>
      <c r="AB15" s="362"/>
      <c r="AC15" s="362"/>
      <c r="AD15" s="362"/>
      <c r="AE15" s="362"/>
      <c r="AF15" s="362"/>
      <c r="AG15" s="362"/>
    </row>
    <row r="16" spans="1:33" x14ac:dyDescent="0.35">
      <c r="B16" s="443" t="s">
        <v>522</v>
      </c>
      <c r="C16" s="444"/>
      <c r="D16" s="444"/>
      <c r="E16" s="444"/>
      <c r="F16" s="444"/>
      <c r="G16" s="444"/>
      <c r="H16" s="444"/>
      <c r="I16" s="444"/>
      <c r="J16" s="444"/>
      <c r="K16" s="444"/>
      <c r="L16" s="445"/>
      <c r="M16" s="362"/>
      <c r="N16" s="362"/>
      <c r="O16" s="362"/>
      <c r="P16" s="362"/>
      <c r="Q16" s="362"/>
      <c r="R16" s="362"/>
      <c r="S16" s="362"/>
      <c r="T16" s="362"/>
      <c r="U16" s="362"/>
      <c r="V16" s="362"/>
      <c r="W16" s="362"/>
      <c r="X16" s="362"/>
      <c r="Y16" s="362"/>
      <c r="Z16" s="362"/>
      <c r="AA16" s="362"/>
      <c r="AB16" s="362"/>
      <c r="AC16" s="362"/>
      <c r="AD16" s="362"/>
      <c r="AE16" s="362"/>
      <c r="AF16" s="362"/>
      <c r="AG16" s="362"/>
    </row>
    <row r="17" spans="1:33" x14ac:dyDescent="0.35">
      <c r="B17" s="363"/>
      <c r="C17" s="363"/>
      <c r="D17" s="363"/>
      <c r="E17" s="363"/>
      <c r="F17" s="364"/>
      <c r="G17" s="363"/>
      <c r="H17" s="363"/>
      <c r="I17" s="364"/>
      <c r="J17" s="364"/>
      <c r="K17" s="364"/>
      <c r="L17" s="363"/>
      <c r="M17" s="362"/>
      <c r="N17" s="362"/>
      <c r="O17" s="362"/>
      <c r="P17" s="362"/>
      <c r="Q17" s="362"/>
      <c r="R17" s="362"/>
      <c r="S17" s="362"/>
      <c r="T17" s="362"/>
      <c r="U17" s="362"/>
      <c r="V17" s="362"/>
      <c r="W17" s="362"/>
      <c r="X17" s="362"/>
      <c r="Y17" s="362"/>
      <c r="Z17" s="362"/>
      <c r="AA17" s="362"/>
      <c r="AB17" s="362"/>
      <c r="AC17" s="362"/>
      <c r="AD17" s="362"/>
      <c r="AE17" s="362"/>
      <c r="AF17" s="362"/>
      <c r="AG17" s="362"/>
    </row>
    <row r="18" spans="1:33" x14ac:dyDescent="0.35">
      <c r="B18" s="365"/>
      <c r="C18" s="362"/>
      <c r="D18" s="362"/>
      <c r="E18" s="362"/>
      <c r="F18" s="362"/>
      <c r="G18" s="362"/>
      <c r="H18" s="362"/>
      <c r="I18" s="362"/>
      <c r="J18" s="362"/>
      <c r="K18" s="362"/>
      <c r="L18" s="362"/>
    </row>
    <row r="22" spans="1:33" hidden="1" x14ac:dyDescent="0.35">
      <c r="A22" s="195"/>
    </row>
  </sheetData>
  <sheetProtection algorithmName="SHA-512" hashValue="7aY+gWG3y7Q8PwaHhx+1J/7pdlEUrlrCsr/JgHd1HtYF/bXDo31cHOp14ihSk9lGpf2u+6lMAI78j80+gJ7prQ==" saltValue="nDq0Y4od7UKIAG5arKGugw==" spinCount="100000" sheet="1" objects="1" scenarios="1"/>
  <mergeCells count="28">
    <mergeCell ref="AD8:AG8"/>
    <mergeCell ref="B12:L12"/>
    <mergeCell ref="B15:L15"/>
    <mergeCell ref="R8:T8"/>
    <mergeCell ref="V8:X8"/>
    <mergeCell ref="Z8:AB8"/>
    <mergeCell ref="B16:L16"/>
    <mergeCell ref="B4:C9"/>
    <mergeCell ref="E8:H8"/>
    <mergeCell ref="J8:L8"/>
    <mergeCell ref="N8:P8"/>
    <mergeCell ref="I7:L7"/>
    <mergeCell ref="M7:P7"/>
    <mergeCell ref="B14:L14"/>
    <mergeCell ref="B13:L13"/>
    <mergeCell ref="Q7:T7"/>
    <mergeCell ref="U7:X7"/>
    <mergeCell ref="Y7:AB7"/>
    <mergeCell ref="AC7:AG7"/>
    <mergeCell ref="D5:AG5"/>
    <mergeCell ref="D6:H6"/>
    <mergeCell ref="I6:L6"/>
    <mergeCell ref="M6:P6"/>
    <mergeCell ref="Q6:T6"/>
    <mergeCell ref="U6:X6"/>
    <mergeCell ref="Y6:AB6"/>
    <mergeCell ref="AC6:AG6"/>
    <mergeCell ref="D7:H7"/>
  </mergeCells>
  <pageMargins left="0.4" right="0.1" top="0.75" bottom="0.75" header="0.3" footer="0.3"/>
  <pageSetup paperSize="8"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9DC9B-69A2-4B6C-B4AE-330AD8404FD9}">
  <dimension ref="A1:XFC20"/>
  <sheetViews>
    <sheetView showGridLines="0" topLeftCell="A4" zoomScale="85" zoomScaleNormal="85" workbookViewId="0">
      <selection activeCell="B9" sqref="B9"/>
    </sheetView>
  </sheetViews>
  <sheetFormatPr defaultColWidth="0" defaultRowHeight="14.5" zeroHeight="1" x14ac:dyDescent="0.35"/>
  <cols>
    <col min="1" max="1" width="3.54296875" style="102" customWidth="1"/>
    <col min="2" max="2" width="45" style="102" customWidth="1"/>
    <col min="3" max="3" width="95.26953125" style="102" customWidth="1"/>
    <col min="4" max="4" width="0" style="102" hidden="1"/>
    <col min="5" max="16383" width="8.7265625" style="102" hidden="1"/>
    <col min="16384" max="16384" width="0.453125" style="102" customWidth="1"/>
  </cols>
  <sheetData>
    <row r="1" spans="2:3" x14ac:dyDescent="0.35">
      <c r="B1" s="149" t="s">
        <v>36</v>
      </c>
      <c r="C1" s="283"/>
    </row>
    <row r="2" spans="2:3" x14ac:dyDescent="0.35"/>
    <row r="3" spans="2:3" x14ac:dyDescent="0.35">
      <c r="B3" s="151" t="s">
        <v>367</v>
      </c>
      <c r="C3" s="151" t="s">
        <v>368</v>
      </c>
    </row>
    <row r="4" spans="2:3" ht="43.5" x14ac:dyDescent="0.35">
      <c r="B4" s="148" t="s">
        <v>369</v>
      </c>
      <c r="C4" s="148" t="s">
        <v>370</v>
      </c>
    </row>
    <row r="5" spans="2:3" ht="58" x14ac:dyDescent="0.35">
      <c r="B5" s="148" t="s">
        <v>371</v>
      </c>
      <c r="C5" s="148" t="s">
        <v>372</v>
      </c>
    </row>
    <row r="6" spans="2:3" ht="43.5" x14ac:dyDescent="0.35">
      <c r="B6" s="148" t="s">
        <v>485</v>
      </c>
      <c r="C6" s="148" t="s">
        <v>373</v>
      </c>
    </row>
    <row r="7" spans="2:3" ht="58" x14ac:dyDescent="0.35">
      <c r="B7" s="148" t="s">
        <v>484</v>
      </c>
      <c r="C7" s="148" t="s">
        <v>374</v>
      </c>
    </row>
    <row r="8" spans="2:3" ht="72.5" x14ac:dyDescent="0.35">
      <c r="B8" s="148" t="s">
        <v>486</v>
      </c>
      <c r="C8" s="148" t="s">
        <v>375</v>
      </c>
    </row>
    <row r="9" spans="2:3" ht="87" x14ac:dyDescent="0.35">
      <c r="B9" s="148" t="s">
        <v>376</v>
      </c>
      <c r="C9" s="148" t="s">
        <v>377</v>
      </c>
    </row>
    <row r="10" spans="2:3" x14ac:dyDescent="0.35">
      <c r="B10" s="391"/>
      <c r="C10" s="391"/>
    </row>
    <row r="20" spans="1:1" hidden="1" x14ac:dyDescent="0.35">
      <c r="A20" s="193"/>
    </row>
  </sheetData>
  <sheetProtection algorithmName="SHA-512" hashValue="JGgDmlDUUdbUhrkb29tqTTET6Ik46XHNlYLm7rwdMfYdTf2+Shuq0r1jS+RP2CUoBmZ5uQnqEWEs1ZI4tfFgdQ==" saltValue="9qMfNU2YtvpbXlCTnVPc1A==" spinCount="100000" sheet="1" objects="1" scenarios="1"/>
  <mergeCells count="1">
    <mergeCell ref="B10:C10"/>
  </mergeCells>
  <pageMargins left="0.7" right="0.7" top="0.75" bottom="0.75" header="0.3" footer="0.3"/>
  <pageSetup paperSize="8" orientation="landscape" r:id="rId1"/>
  <colBreaks count="1" manualBreakCount="1">
    <brk id="3" max="9"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D8C7-8E82-493F-826F-E2445B7EF822}">
  <dimension ref="A1:M20"/>
  <sheetViews>
    <sheetView showGridLines="0" zoomScale="85" zoomScaleNormal="85" workbookViewId="0">
      <pane xSplit="1" ySplit="3" topLeftCell="B4" activePane="bottomRight" state="frozen"/>
      <selection activeCell="A28" sqref="A28"/>
      <selection pane="topRight" activeCell="A28" sqref="A28"/>
      <selection pane="bottomLeft" activeCell="A28" sqref="A28"/>
      <selection pane="bottomRight" activeCell="C10" sqref="C10:E10"/>
    </sheetView>
  </sheetViews>
  <sheetFormatPr defaultColWidth="0" defaultRowHeight="14.5" zeroHeight="1" x14ac:dyDescent="0.35"/>
  <cols>
    <col min="1" max="1" width="3.54296875" style="102" customWidth="1"/>
    <col min="2" max="2" width="11.1796875" style="102" customWidth="1"/>
    <col min="3" max="3" width="36.26953125" style="102" customWidth="1"/>
    <col min="4" max="4" width="14.54296875" style="102" customWidth="1"/>
    <col min="5" max="5" width="23.81640625" style="102" customWidth="1"/>
    <col min="6" max="6" width="9.6328125" style="102" customWidth="1"/>
    <col min="7" max="7" width="2.6328125" style="102" customWidth="1"/>
    <col min="8" max="16384" width="8.7265625" style="102" hidden="1"/>
  </cols>
  <sheetData>
    <row r="1" spans="2:13" x14ac:dyDescent="0.35">
      <c r="B1" s="149" t="s">
        <v>378</v>
      </c>
      <c r="C1" s="149"/>
      <c r="D1" s="149"/>
      <c r="E1" s="149"/>
      <c r="F1" s="283"/>
    </row>
    <row r="2" spans="2:13" x14ac:dyDescent="0.35"/>
    <row r="3" spans="2:13" x14ac:dyDescent="0.35">
      <c r="B3" s="151" t="s">
        <v>379</v>
      </c>
      <c r="C3" s="507" t="s">
        <v>380</v>
      </c>
      <c r="D3" s="507"/>
      <c r="E3" s="507"/>
      <c r="F3" s="507"/>
    </row>
    <row r="4" spans="2:13" ht="43.5" customHeight="1" x14ac:dyDescent="0.35">
      <c r="B4" s="150">
        <v>1</v>
      </c>
      <c r="C4" s="508" t="s">
        <v>381</v>
      </c>
      <c r="D4" s="508"/>
      <c r="E4" s="508"/>
      <c r="F4" s="150" t="s">
        <v>382</v>
      </c>
    </row>
    <row r="5" spans="2:13" ht="62.5" customHeight="1" x14ac:dyDescent="0.35">
      <c r="B5" s="150">
        <v>2</v>
      </c>
      <c r="C5" s="508" t="s">
        <v>383</v>
      </c>
      <c r="D5" s="508"/>
      <c r="E5" s="508"/>
      <c r="F5" s="150" t="s">
        <v>382</v>
      </c>
    </row>
    <row r="6" spans="2:13" ht="59.5" customHeight="1" x14ac:dyDescent="0.35">
      <c r="B6" s="150">
        <v>3</v>
      </c>
      <c r="C6" s="508" t="s">
        <v>384</v>
      </c>
      <c r="D6" s="508"/>
      <c r="E6" s="508"/>
      <c r="F6" s="150" t="s">
        <v>382</v>
      </c>
    </row>
    <row r="7" spans="2:13" x14ac:dyDescent="0.35">
      <c r="B7" s="151"/>
      <c r="C7" s="507" t="s">
        <v>385</v>
      </c>
      <c r="D7" s="507"/>
      <c r="E7" s="507"/>
      <c r="F7" s="173"/>
    </row>
    <row r="8" spans="2:13" ht="29.5" customHeight="1" x14ac:dyDescent="0.35">
      <c r="B8" s="150">
        <v>4</v>
      </c>
      <c r="C8" s="508" t="s">
        <v>386</v>
      </c>
      <c r="D8" s="508"/>
      <c r="E8" s="508"/>
      <c r="F8" s="150" t="s">
        <v>382</v>
      </c>
    </row>
    <row r="9" spans="2:13" ht="45.65" customHeight="1" x14ac:dyDescent="0.35">
      <c r="B9" s="150">
        <v>5</v>
      </c>
      <c r="C9" s="508" t="s">
        <v>387</v>
      </c>
      <c r="D9" s="508"/>
      <c r="E9" s="508"/>
      <c r="F9" s="150" t="s">
        <v>382</v>
      </c>
    </row>
    <row r="10" spans="2:13" ht="33" customHeight="1" x14ac:dyDescent="0.35">
      <c r="B10" s="150">
        <v>6</v>
      </c>
      <c r="C10" s="508" t="s">
        <v>388</v>
      </c>
      <c r="D10" s="508"/>
      <c r="E10" s="508"/>
      <c r="F10" s="150" t="s">
        <v>382</v>
      </c>
    </row>
    <row r="11" spans="2:13" x14ac:dyDescent="0.35">
      <c r="B11" s="174"/>
      <c r="C11" s="509"/>
      <c r="D11" s="510"/>
      <c r="E11" s="510"/>
      <c r="F11" s="511"/>
    </row>
    <row r="13" spans="2:13" hidden="1" x14ac:dyDescent="0.35">
      <c r="H13" s="23"/>
      <c r="K13" s="23"/>
      <c r="L13" s="23"/>
      <c r="M13" s="23"/>
    </row>
    <row r="20" spans="1:1" hidden="1" x14ac:dyDescent="0.35">
      <c r="A20" s="193"/>
    </row>
  </sheetData>
  <sheetProtection algorithmName="SHA-512" hashValue="gNRVXqAmESa51I1U8yl97ht3J99PL5JN8PsU29+d+Mzi4du3nnSTLIuYHiwt5xSRn+1cOZf/kmWUTtQFHHbTFQ==" saltValue="+QY0uc9E1gm5mOeQYFWFiQ==" spinCount="100000" sheet="1" objects="1" scenarios="1"/>
  <mergeCells count="9">
    <mergeCell ref="C3:F3"/>
    <mergeCell ref="C4:E4"/>
    <mergeCell ref="C5:E5"/>
    <mergeCell ref="C6:E6"/>
    <mergeCell ref="C11:F11"/>
    <mergeCell ref="C7:E7"/>
    <mergeCell ref="C8:E8"/>
    <mergeCell ref="C9:E9"/>
    <mergeCell ref="C10:E10"/>
  </mergeCells>
  <pageMargins left="0.7" right="0.7" top="0.75" bottom="0.75" header="0.3" footer="0.3"/>
  <pageSetup paperSize="8" orientation="landscape"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3869C-8AC4-4EBA-BB10-D87CF72C24A1}">
  <sheetPr>
    <pageSetUpPr fitToPage="1"/>
  </sheetPr>
  <dimension ref="A1:XFB38"/>
  <sheetViews>
    <sheetView showGridLines="0" zoomScale="85" zoomScaleNormal="85" workbookViewId="0">
      <pane ySplit="1" topLeftCell="A2" activePane="bottomLeft" state="frozen"/>
      <selection activeCell="A4" sqref="A4"/>
      <selection pane="bottomLeft" activeCell="A2" sqref="A2"/>
    </sheetView>
  </sheetViews>
  <sheetFormatPr defaultColWidth="8.7265625" defaultRowHeight="14.5" zeroHeight="1" x14ac:dyDescent="0.35"/>
  <cols>
    <col min="1" max="1" width="237.453125" style="188" customWidth="1"/>
    <col min="2" max="2" width="67.1796875" style="188" hidden="1" customWidth="1"/>
    <col min="3" max="7" width="0" style="188" hidden="1" customWidth="1"/>
    <col min="8" max="8" width="80.81640625" style="188" hidden="1" customWidth="1"/>
    <col min="9" max="16381" width="0" style="188" hidden="1" customWidth="1"/>
    <col min="16382" max="16382" width="6.1796875" style="188" hidden="1" customWidth="1"/>
    <col min="16383" max="16383" width="0.54296875" style="188" customWidth="1"/>
    <col min="16384" max="16384" width="0" style="188" hidden="1" customWidth="1"/>
  </cols>
  <sheetData>
    <row r="1" spans="1:2" x14ac:dyDescent="0.35">
      <c r="A1" s="187" t="s">
        <v>58</v>
      </c>
    </row>
    <row r="2" spans="1:2" x14ac:dyDescent="0.35">
      <c r="A2" s="285"/>
    </row>
    <row r="3" spans="1:2" x14ac:dyDescent="0.35">
      <c r="A3" s="286" t="s">
        <v>59</v>
      </c>
    </row>
    <row r="4" spans="1:2" ht="33" x14ac:dyDescent="0.35">
      <c r="A4" s="189" t="s">
        <v>60</v>
      </c>
    </row>
    <row r="5" spans="1:2" ht="9" customHeight="1" x14ac:dyDescent="0.35">
      <c r="A5" s="190"/>
    </row>
    <row r="6" spans="1:2" ht="101.5" x14ac:dyDescent="0.35">
      <c r="A6" s="189" t="s">
        <v>61</v>
      </c>
      <c r="B6" s="188" t="s">
        <v>12</v>
      </c>
    </row>
    <row r="7" spans="1:2" ht="9" customHeight="1" x14ac:dyDescent="0.35">
      <c r="A7" s="190"/>
      <c r="B7" s="188" t="s">
        <v>14</v>
      </c>
    </row>
    <row r="8" spans="1:2" ht="31" x14ac:dyDescent="0.35">
      <c r="A8" s="189" t="s">
        <v>62</v>
      </c>
      <c r="B8" s="188" t="s">
        <v>10</v>
      </c>
    </row>
    <row r="9" spans="1:2" ht="9" customHeight="1" x14ac:dyDescent="0.35">
      <c r="A9" s="190"/>
    </row>
    <row r="10" spans="1:2" ht="29" x14ac:dyDescent="0.35">
      <c r="A10" s="189" t="s">
        <v>63</v>
      </c>
    </row>
    <row r="11" spans="1:2" ht="9" customHeight="1" x14ac:dyDescent="0.35">
      <c r="A11" s="190"/>
    </row>
    <row r="12" spans="1:2" ht="58" x14ac:dyDescent="0.35">
      <c r="A12" s="189" t="s">
        <v>64</v>
      </c>
    </row>
    <row r="13" spans="1:2" ht="9" customHeight="1" x14ac:dyDescent="0.35">
      <c r="A13" s="190"/>
    </row>
    <row r="14" spans="1:2" x14ac:dyDescent="0.35">
      <c r="A14" s="189" t="s">
        <v>494</v>
      </c>
    </row>
    <row r="15" spans="1:2" ht="9" customHeight="1" x14ac:dyDescent="0.35">
      <c r="A15" s="190"/>
    </row>
    <row r="16" spans="1:2" x14ac:dyDescent="0.35">
      <c r="A16" s="190" t="s">
        <v>65</v>
      </c>
    </row>
    <row r="17" spans="1:1" ht="9" customHeight="1" x14ac:dyDescent="0.35">
      <c r="A17" s="190"/>
    </row>
    <row r="18" spans="1:1" ht="74.5" customHeight="1" x14ac:dyDescent="0.35">
      <c r="A18" s="189" t="s">
        <v>66</v>
      </c>
    </row>
    <row r="19" spans="1:1" ht="9" customHeight="1" x14ac:dyDescent="0.35">
      <c r="A19" s="190"/>
    </row>
    <row r="20" spans="1:1" ht="29" x14ac:dyDescent="0.35">
      <c r="A20" s="189" t="s">
        <v>67</v>
      </c>
    </row>
    <row r="21" spans="1:1" ht="9" customHeight="1" x14ac:dyDescent="0.35">
      <c r="A21" s="190"/>
    </row>
    <row r="22" spans="1:1" ht="29" x14ac:dyDescent="0.35">
      <c r="A22" s="189" t="s">
        <v>495</v>
      </c>
    </row>
    <row r="23" spans="1:1" ht="9" customHeight="1" x14ac:dyDescent="0.35">
      <c r="A23" s="190"/>
    </row>
    <row r="24" spans="1:1" ht="29" x14ac:dyDescent="0.35">
      <c r="A24" s="189" t="s">
        <v>68</v>
      </c>
    </row>
    <row r="25" spans="1:1" ht="9" customHeight="1" x14ac:dyDescent="0.35">
      <c r="A25" s="190"/>
    </row>
    <row r="26" spans="1:1" ht="43.5" x14ac:dyDescent="0.35">
      <c r="A26" s="189" t="s">
        <v>69</v>
      </c>
    </row>
    <row r="27" spans="1:1" ht="9.65" customHeight="1" x14ac:dyDescent="0.35">
      <c r="A27" s="190"/>
    </row>
    <row r="28" spans="1:1" ht="43.5" x14ac:dyDescent="0.35">
      <c r="A28" s="189" t="s">
        <v>496</v>
      </c>
    </row>
    <row r="29" spans="1:1" ht="9" customHeight="1" x14ac:dyDescent="0.35">
      <c r="A29" s="190"/>
    </row>
    <row r="30" spans="1:1" ht="116.5" customHeight="1" x14ac:dyDescent="0.35">
      <c r="A30" s="189" t="s">
        <v>512</v>
      </c>
    </row>
    <row r="31" spans="1:1" ht="9" customHeight="1" x14ac:dyDescent="0.35">
      <c r="A31" s="190"/>
    </row>
    <row r="32" spans="1:1" ht="29.5" customHeight="1" x14ac:dyDescent="0.35">
      <c r="A32" s="191" t="s">
        <v>70</v>
      </c>
    </row>
    <row r="33" spans="1:1" x14ac:dyDescent="0.35">
      <c r="A33" s="192"/>
    </row>
    <row r="38" spans="1:1" ht="390.65" hidden="1" customHeight="1" x14ac:dyDescent="0.35"/>
  </sheetData>
  <sheetProtection algorithmName="SHA-512" hashValue="q/aH/vI7Un8dzhihuoVy59nJ6diTsaMref4l9UqP8/7BaDPQPhmm6iqjSe9TLoXgX9qq6kNIo/Erle1R0pS05A==" saltValue="M9q7k5eiw/s70CSOI+o99w==" spinCount="100000" sheet="1" objects="1" scenarios="1"/>
  <pageMargins left="0.7" right="0.7" top="0.75" bottom="0.75" header="0.3" footer="0.3"/>
  <pageSetup paperSize="8" scale="81" orientation="landscape" r:id="rId1"/>
  <rowBreaks count="1" manualBreakCount="1">
    <brk id="33" man="1"/>
  </rowBreaks>
  <colBreaks count="1" manualBreakCount="1">
    <brk id="192"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6F88-91D9-4A72-976F-AA78D0A03A64}">
  <dimension ref="A1:XFC34"/>
  <sheetViews>
    <sheetView showGridLines="0" zoomScale="85" zoomScaleNormal="85" workbookViewId="0">
      <pane xSplit="1" ySplit="6" topLeftCell="B7" activePane="bottomRight" state="frozen"/>
      <selection activeCell="A28" sqref="A28"/>
      <selection pane="topRight" activeCell="A28" sqref="A28"/>
      <selection pane="bottomLeft" activeCell="A28" sqref="A28"/>
      <selection pane="bottomRight" activeCell="C11" sqref="C11"/>
    </sheetView>
  </sheetViews>
  <sheetFormatPr defaultColWidth="0" defaultRowHeight="14.5" zeroHeight="1" x14ac:dyDescent="0.35"/>
  <cols>
    <col min="1" max="1" width="3.54296875" style="102" customWidth="1"/>
    <col min="2" max="2" width="10" style="102" customWidth="1"/>
    <col min="3" max="3" width="61.1796875" style="102" customWidth="1"/>
    <col min="4" max="4" width="12.7265625" style="102" customWidth="1"/>
    <col min="5" max="5" width="6.81640625" style="102" customWidth="1"/>
    <col min="6" max="6" width="12.7265625" style="102" customWidth="1"/>
    <col min="7" max="7" width="6.81640625" style="102" customWidth="1"/>
    <col min="8" max="8" width="12.7265625" style="102" customWidth="1"/>
    <col min="9" max="9" width="6.81640625" style="102" customWidth="1"/>
    <col min="10" max="16383" width="8.7265625" style="102" hidden="1"/>
    <col min="16384" max="16384" width="1" style="102" customWidth="1"/>
  </cols>
  <sheetData>
    <row r="1" spans="2:9" x14ac:dyDescent="0.35">
      <c r="B1" s="149" t="s">
        <v>40</v>
      </c>
      <c r="C1" s="149"/>
      <c r="D1" s="149"/>
    </row>
    <row r="2" spans="2:9" x14ac:dyDescent="0.35"/>
    <row r="3" spans="2:9" ht="16.5" x14ac:dyDescent="0.35">
      <c r="B3" s="507" t="s">
        <v>379</v>
      </c>
      <c r="C3" s="512" t="s">
        <v>389</v>
      </c>
      <c r="D3" s="507" t="s">
        <v>390</v>
      </c>
      <c r="E3" s="507"/>
      <c r="F3" s="507"/>
      <c r="G3" s="507"/>
      <c r="H3" s="507"/>
      <c r="I3" s="507"/>
    </row>
    <row r="4" spans="2:9" ht="28" customHeight="1" x14ac:dyDescent="0.35">
      <c r="B4" s="507"/>
      <c r="C4" s="512"/>
      <c r="D4" s="397" t="s">
        <v>391</v>
      </c>
      <c r="E4" s="397"/>
      <c r="F4" s="397"/>
      <c r="G4" s="397"/>
      <c r="H4" s="397"/>
      <c r="I4" s="397"/>
    </row>
    <row r="5" spans="2:9" ht="29.15" customHeight="1" x14ac:dyDescent="0.35">
      <c r="B5" s="507"/>
      <c r="C5" s="512"/>
      <c r="D5" s="507" t="s">
        <v>392</v>
      </c>
      <c r="E5" s="507"/>
      <c r="F5" s="397" t="s">
        <v>393</v>
      </c>
      <c r="G5" s="397"/>
      <c r="H5" s="397" t="s">
        <v>394</v>
      </c>
      <c r="I5" s="397"/>
    </row>
    <row r="6" spans="2:9" x14ac:dyDescent="0.35">
      <c r="B6" s="507"/>
      <c r="C6" s="512"/>
      <c r="D6" s="263" t="s">
        <v>395</v>
      </c>
      <c r="E6" s="263" t="s">
        <v>396</v>
      </c>
      <c r="F6" s="263" t="s">
        <v>395</v>
      </c>
      <c r="G6" s="263" t="s">
        <v>396</v>
      </c>
      <c r="H6" s="263" t="s">
        <v>395</v>
      </c>
      <c r="I6" s="263" t="s">
        <v>396</v>
      </c>
    </row>
    <row r="7" spans="2:9" ht="43.5" x14ac:dyDescent="0.35">
      <c r="B7" s="150">
        <v>1</v>
      </c>
      <c r="C7" s="273" t="s">
        <v>397</v>
      </c>
      <c r="D7" s="152">
        <f>+F7+H7</f>
        <v>0</v>
      </c>
      <c r="E7" s="153">
        <f>+G7+I7</f>
        <v>0</v>
      </c>
      <c r="F7" s="152">
        <v>0</v>
      </c>
      <c r="G7" s="153">
        <v>0</v>
      </c>
      <c r="H7" s="153">
        <v>0</v>
      </c>
      <c r="I7" s="153">
        <v>0</v>
      </c>
    </row>
    <row r="8" spans="2:9" ht="43.5" x14ac:dyDescent="0.35">
      <c r="B8" s="150">
        <v>2</v>
      </c>
      <c r="C8" s="273" t="s">
        <v>398</v>
      </c>
      <c r="D8" s="152">
        <f t="shared" ref="D8:D14" si="0">+F8+H8</f>
        <v>0</v>
      </c>
      <c r="E8" s="153">
        <f t="shared" ref="E8:E12" si="1">+G8+I8</f>
        <v>0</v>
      </c>
      <c r="F8" s="152">
        <v>0</v>
      </c>
      <c r="G8" s="153">
        <v>0</v>
      </c>
      <c r="H8" s="153">
        <v>0</v>
      </c>
      <c r="I8" s="153">
        <v>0</v>
      </c>
    </row>
    <row r="9" spans="2:9" ht="45.5" x14ac:dyDescent="0.35">
      <c r="B9" s="150">
        <v>3</v>
      </c>
      <c r="C9" s="373" t="s">
        <v>399</v>
      </c>
      <c r="D9" s="154">
        <f t="shared" si="0"/>
        <v>12</v>
      </c>
      <c r="E9" s="155">
        <f t="shared" si="1"/>
        <v>4.0000000000000002E-4</v>
      </c>
      <c r="F9" s="154">
        <v>12</v>
      </c>
      <c r="G9" s="155">
        <v>4.0000000000000002E-4</v>
      </c>
      <c r="H9" s="153">
        <v>0</v>
      </c>
      <c r="I9" s="153">
        <v>0</v>
      </c>
    </row>
    <row r="10" spans="2:9" ht="43.5" x14ac:dyDescent="0.35">
      <c r="B10" s="150">
        <v>4</v>
      </c>
      <c r="C10" s="273" t="s">
        <v>400</v>
      </c>
      <c r="D10" s="153">
        <f t="shared" si="0"/>
        <v>0</v>
      </c>
      <c r="E10" s="240">
        <f t="shared" si="1"/>
        <v>0</v>
      </c>
      <c r="F10" s="153">
        <v>0</v>
      </c>
      <c r="G10" s="240">
        <v>0</v>
      </c>
      <c r="H10" s="153">
        <v>0</v>
      </c>
      <c r="I10" s="153">
        <v>0</v>
      </c>
    </row>
    <row r="11" spans="2:9" ht="43.5" x14ac:dyDescent="0.35">
      <c r="B11" s="150">
        <v>5</v>
      </c>
      <c r="C11" s="273" t="s">
        <v>401</v>
      </c>
      <c r="D11" s="153">
        <f t="shared" si="0"/>
        <v>0</v>
      </c>
      <c r="E11" s="240">
        <f t="shared" si="1"/>
        <v>0</v>
      </c>
      <c r="F11" s="153">
        <v>0</v>
      </c>
      <c r="G11" s="240">
        <v>0</v>
      </c>
      <c r="H11" s="153">
        <v>0</v>
      </c>
      <c r="I11" s="153">
        <v>0</v>
      </c>
    </row>
    <row r="12" spans="2:9" ht="43.5" x14ac:dyDescent="0.35">
      <c r="B12" s="150">
        <v>6</v>
      </c>
      <c r="C12" s="273" t="s">
        <v>402</v>
      </c>
      <c r="D12" s="153">
        <f t="shared" si="0"/>
        <v>0</v>
      </c>
      <c r="E12" s="240">
        <f t="shared" si="1"/>
        <v>0</v>
      </c>
      <c r="F12" s="153">
        <v>0</v>
      </c>
      <c r="G12" s="240">
        <v>0</v>
      </c>
      <c r="H12" s="153">
        <v>0</v>
      </c>
      <c r="I12" s="153">
        <v>0</v>
      </c>
    </row>
    <row r="13" spans="2:9" ht="45.5" x14ac:dyDescent="0.35">
      <c r="B13" s="162">
        <v>7</v>
      </c>
      <c r="C13" s="274" t="s">
        <v>403</v>
      </c>
      <c r="D13" s="157">
        <f t="shared" si="0"/>
        <v>77</v>
      </c>
      <c r="E13" s="241">
        <f>+G13+I13</f>
        <v>2.5999999999999999E-3</v>
      </c>
      <c r="F13" s="157">
        <f>+F14-SUM(F7:F12)</f>
        <v>77</v>
      </c>
      <c r="G13" s="241">
        <v>2.5999999999999999E-3</v>
      </c>
      <c r="H13" s="158">
        <v>0</v>
      </c>
      <c r="I13" s="158">
        <v>0</v>
      </c>
    </row>
    <row r="14" spans="2:9" ht="16.5" x14ac:dyDescent="0.35">
      <c r="B14" s="163">
        <v>8</v>
      </c>
      <c r="C14" s="275" t="s">
        <v>404</v>
      </c>
      <c r="D14" s="160">
        <f t="shared" si="0"/>
        <v>89</v>
      </c>
      <c r="E14" s="242">
        <f>+G14+I14</f>
        <v>3.0000000000000001E-3</v>
      </c>
      <c r="F14" s="160">
        <v>89</v>
      </c>
      <c r="G14" s="242">
        <v>3.0000000000000001E-3</v>
      </c>
      <c r="H14" s="161">
        <v>0</v>
      </c>
      <c r="I14" s="161">
        <v>0</v>
      </c>
    </row>
    <row r="15" spans="2:9" x14ac:dyDescent="0.35">
      <c r="B15" s="351"/>
      <c r="C15" s="352"/>
      <c r="D15" s="353"/>
      <c r="E15" s="354"/>
      <c r="F15" s="353"/>
      <c r="G15" s="354"/>
      <c r="H15" s="355"/>
      <c r="I15" s="356"/>
    </row>
    <row r="16" spans="2:9" x14ac:dyDescent="0.35">
      <c r="B16" s="513" t="s">
        <v>518</v>
      </c>
      <c r="C16" s="514"/>
      <c r="D16" s="514"/>
      <c r="E16" s="514"/>
      <c r="F16" s="514"/>
      <c r="G16" s="514"/>
      <c r="H16" s="514"/>
      <c r="I16" s="515"/>
    </row>
    <row r="17" spans="1:9" ht="24" customHeight="1" x14ac:dyDescent="0.35">
      <c r="B17" s="416" t="s">
        <v>405</v>
      </c>
      <c r="C17" s="417"/>
      <c r="D17" s="417"/>
      <c r="E17" s="417"/>
      <c r="F17" s="417"/>
      <c r="G17" s="417"/>
      <c r="H17" s="417"/>
      <c r="I17" s="418"/>
    </row>
    <row r="18" spans="1:9" ht="24" customHeight="1" x14ac:dyDescent="0.35">
      <c r="B18" s="416" t="s">
        <v>406</v>
      </c>
      <c r="C18" s="417"/>
      <c r="D18" s="417"/>
      <c r="E18" s="417"/>
      <c r="F18" s="417"/>
      <c r="G18" s="417"/>
      <c r="H18" s="417"/>
      <c r="I18" s="418"/>
    </row>
    <row r="19" spans="1:9" ht="28" customHeight="1" x14ac:dyDescent="0.35">
      <c r="B19" s="416" t="s">
        <v>407</v>
      </c>
      <c r="C19" s="417"/>
      <c r="D19" s="417"/>
      <c r="E19" s="417"/>
      <c r="F19" s="417"/>
      <c r="G19" s="417"/>
      <c r="H19" s="417"/>
      <c r="I19" s="418"/>
    </row>
    <row r="20" spans="1:9" x14ac:dyDescent="0.35">
      <c r="B20" s="416" t="s">
        <v>509</v>
      </c>
      <c r="C20" s="411"/>
      <c r="D20" s="411"/>
      <c r="E20" s="411"/>
      <c r="F20" s="411"/>
      <c r="G20" s="411"/>
      <c r="H20" s="411"/>
      <c r="I20" s="412"/>
    </row>
    <row r="21" spans="1:9" x14ac:dyDescent="0.35">
      <c r="B21" s="358"/>
      <c r="C21" s="359"/>
      <c r="D21" s="359"/>
      <c r="E21" s="359"/>
      <c r="F21" s="359"/>
      <c r="G21" s="359"/>
      <c r="H21" s="359"/>
      <c r="I21" s="360"/>
    </row>
    <row r="22" spans="1:9" x14ac:dyDescent="0.35">
      <c r="A22" s="193"/>
    </row>
    <row r="33" spans="1:1" x14ac:dyDescent="0.35"/>
    <row r="34" spans="1:1" hidden="1" x14ac:dyDescent="0.35">
      <c r="A34" s="102" t="s">
        <v>70</v>
      </c>
    </row>
  </sheetData>
  <sheetProtection algorithmName="SHA-512" hashValue="nvtGIGVl/fRItMB7OkUtIbVXoSPmiccvtyVKJHge9vFkg1lzyEErEGil8WLDMYJLr+BlebMqucKvXx1SzgrfSw==" saltValue="adUGr9ICNHh+5tApGJEP2Q==" spinCount="100000" sheet="1" objects="1" scenarios="1"/>
  <mergeCells count="12">
    <mergeCell ref="B17:I17"/>
    <mergeCell ref="B18:I18"/>
    <mergeCell ref="B19:I19"/>
    <mergeCell ref="B20:I20"/>
    <mergeCell ref="D4:I4"/>
    <mergeCell ref="C3:C6"/>
    <mergeCell ref="B3:B6"/>
    <mergeCell ref="D3:I3"/>
    <mergeCell ref="D5:E5"/>
    <mergeCell ref="F5:G5"/>
    <mergeCell ref="H5:I5"/>
    <mergeCell ref="B16:I16"/>
  </mergeCells>
  <pageMargins left="0.7" right="0.7" top="0.75" bottom="0.75" header="0.3" footer="0.3"/>
  <pageSetup paperSize="8" orientation="landscape" r:id="rId1"/>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87F4-4E14-4DED-8052-60D6BF9A4859}">
  <sheetPr>
    <pageSetUpPr fitToPage="1"/>
  </sheetPr>
  <dimension ref="A1:XFC34"/>
  <sheetViews>
    <sheetView showGridLines="0" zoomScale="85" zoomScaleNormal="85" workbookViewId="0">
      <pane xSplit="1" ySplit="6" topLeftCell="B7" activePane="bottomRight" state="frozen"/>
      <selection activeCell="A15" sqref="A15:XFD1048576"/>
      <selection pane="topRight" activeCell="A15" sqref="A15:XFD1048576"/>
      <selection pane="bottomLeft" activeCell="A15" sqref="A15:XFD1048576"/>
      <selection pane="bottomRight" activeCell="B7" sqref="B7"/>
    </sheetView>
  </sheetViews>
  <sheetFormatPr defaultColWidth="0" defaultRowHeight="14.5" x14ac:dyDescent="0.35"/>
  <cols>
    <col min="1" max="1" width="3.54296875" style="102" customWidth="1"/>
    <col min="2" max="2" width="10.453125" style="102" customWidth="1"/>
    <col min="3" max="3" width="55.54296875" style="102" customWidth="1"/>
    <col min="4" max="4" width="12.90625" style="102" customWidth="1"/>
    <col min="5" max="5" width="7.1796875" style="102" customWidth="1"/>
    <col min="6" max="6" width="12.90625" style="102" customWidth="1"/>
    <col min="7" max="7" width="7.1796875" style="102" customWidth="1"/>
    <col min="8" max="8" width="12.90625" style="102" customWidth="1"/>
    <col min="9" max="9" width="7.1796875" style="102" customWidth="1"/>
    <col min="10" max="16383" width="8.7265625" style="102" hidden="1"/>
    <col min="16384" max="16384" width="1.36328125" style="102" customWidth="1"/>
  </cols>
  <sheetData>
    <row r="1" spans="2:9" x14ac:dyDescent="0.35">
      <c r="B1" s="149" t="s">
        <v>42</v>
      </c>
      <c r="C1" s="164"/>
      <c r="D1" s="164"/>
    </row>
    <row r="3" spans="2:9" ht="16.5" x14ac:dyDescent="0.35">
      <c r="B3" s="507" t="s">
        <v>379</v>
      </c>
      <c r="C3" s="507" t="s">
        <v>389</v>
      </c>
      <c r="D3" s="507" t="s">
        <v>390</v>
      </c>
      <c r="E3" s="507"/>
      <c r="F3" s="507"/>
      <c r="G3" s="507"/>
      <c r="H3" s="507"/>
      <c r="I3" s="507"/>
    </row>
    <row r="4" spans="2:9" ht="28" customHeight="1" x14ac:dyDescent="0.35">
      <c r="B4" s="507"/>
      <c r="C4" s="507"/>
      <c r="D4" s="397" t="s">
        <v>391</v>
      </c>
      <c r="E4" s="397"/>
      <c r="F4" s="397"/>
      <c r="G4" s="397"/>
      <c r="H4" s="397"/>
      <c r="I4" s="397"/>
    </row>
    <row r="5" spans="2:9" ht="29.15" customHeight="1" x14ac:dyDescent="0.35">
      <c r="B5" s="507"/>
      <c r="C5" s="507"/>
      <c r="D5" s="507" t="s">
        <v>392</v>
      </c>
      <c r="E5" s="507"/>
      <c r="F5" s="397" t="s">
        <v>393</v>
      </c>
      <c r="G5" s="397"/>
      <c r="H5" s="397" t="s">
        <v>394</v>
      </c>
      <c r="I5" s="397"/>
    </row>
    <row r="6" spans="2:9" x14ac:dyDescent="0.35">
      <c r="B6" s="507"/>
      <c r="C6" s="507"/>
      <c r="D6" s="306" t="s">
        <v>395</v>
      </c>
      <c r="E6" s="306" t="s">
        <v>396</v>
      </c>
      <c r="F6" s="306" t="s">
        <v>395</v>
      </c>
      <c r="G6" s="306" t="s">
        <v>396</v>
      </c>
      <c r="H6" s="306" t="s">
        <v>395</v>
      </c>
      <c r="I6" s="306" t="s">
        <v>396</v>
      </c>
    </row>
    <row r="7" spans="2:9" ht="43.5" x14ac:dyDescent="0.35">
      <c r="B7" s="150">
        <v>1</v>
      </c>
      <c r="C7" s="148" t="s">
        <v>397</v>
      </c>
      <c r="D7" s="165">
        <f t="shared" ref="D7:D11" si="0">+F7+H7</f>
        <v>0</v>
      </c>
      <c r="E7" s="153">
        <f t="shared" ref="E7" si="1">+G7+I7</f>
        <v>0</v>
      </c>
      <c r="F7" s="165">
        <v>0</v>
      </c>
      <c r="G7" s="153">
        <v>0</v>
      </c>
      <c r="H7" s="153">
        <v>0</v>
      </c>
      <c r="I7" s="153">
        <v>0</v>
      </c>
    </row>
    <row r="8" spans="2:9" ht="45.5" x14ac:dyDescent="0.35">
      <c r="B8" s="150">
        <v>2</v>
      </c>
      <c r="C8" s="373" t="s">
        <v>523</v>
      </c>
      <c r="D8" s="165">
        <f t="shared" si="0"/>
        <v>3</v>
      </c>
      <c r="E8" s="166">
        <f>+G8+I8</f>
        <v>1E-4</v>
      </c>
      <c r="F8" s="165">
        <v>3</v>
      </c>
      <c r="G8" s="166">
        <v>1E-4</v>
      </c>
      <c r="H8" s="153">
        <v>0</v>
      </c>
      <c r="I8" s="153">
        <v>0</v>
      </c>
    </row>
    <row r="9" spans="2:9" ht="45.5" x14ac:dyDescent="0.35">
      <c r="B9" s="150">
        <v>3</v>
      </c>
      <c r="C9" s="373" t="s">
        <v>399</v>
      </c>
      <c r="D9" s="165">
        <f t="shared" si="0"/>
        <v>19</v>
      </c>
      <c r="E9" s="166">
        <f t="shared" ref="E9:E14" si="2">+G9+I9</f>
        <v>5.9999999999999995E-4</v>
      </c>
      <c r="F9" s="165">
        <v>19</v>
      </c>
      <c r="G9" s="166">
        <v>5.9999999999999995E-4</v>
      </c>
      <c r="H9" s="153">
        <v>0</v>
      </c>
      <c r="I9" s="153">
        <v>0</v>
      </c>
    </row>
    <row r="10" spans="2:9" ht="43.5" x14ac:dyDescent="0.35">
      <c r="B10" s="150">
        <v>4</v>
      </c>
      <c r="C10" s="148" t="s">
        <v>400</v>
      </c>
      <c r="D10" s="165">
        <f t="shared" si="0"/>
        <v>0</v>
      </c>
      <c r="E10" s="153">
        <f t="shared" si="2"/>
        <v>0</v>
      </c>
      <c r="F10" s="165">
        <v>0</v>
      </c>
      <c r="G10" s="153">
        <v>0</v>
      </c>
      <c r="H10" s="153">
        <v>0</v>
      </c>
      <c r="I10" s="153">
        <v>0</v>
      </c>
    </row>
    <row r="11" spans="2:9" ht="43.5" x14ac:dyDescent="0.35">
      <c r="B11" s="150">
        <v>5</v>
      </c>
      <c r="C11" s="148" t="s">
        <v>401</v>
      </c>
      <c r="D11" s="165">
        <f t="shared" si="0"/>
        <v>0</v>
      </c>
      <c r="E11" s="153">
        <f t="shared" si="2"/>
        <v>0</v>
      </c>
      <c r="F11" s="165">
        <v>0</v>
      </c>
      <c r="G11" s="153">
        <v>0</v>
      </c>
      <c r="H11" s="153">
        <v>0</v>
      </c>
      <c r="I11" s="153">
        <v>0</v>
      </c>
    </row>
    <row r="12" spans="2:9" ht="43.5" x14ac:dyDescent="0.35">
      <c r="B12" s="150">
        <v>6</v>
      </c>
      <c r="C12" s="148" t="s">
        <v>402</v>
      </c>
      <c r="D12" s="165">
        <f>+F12+H12</f>
        <v>0</v>
      </c>
      <c r="E12" s="153">
        <f t="shared" si="2"/>
        <v>0</v>
      </c>
      <c r="F12" s="165">
        <v>0</v>
      </c>
      <c r="G12" s="153">
        <v>0</v>
      </c>
      <c r="H12" s="153">
        <v>0</v>
      </c>
      <c r="I12" s="153">
        <v>0</v>
      </c>
    </row>
    <row r="13" spans="2:9" ht="45.5" x14ac:dyDescent="0.35">
      <c r="B13" s="162">
        <v>7</v>
      </c>
      <c r="C13" s="274" t="s">
        <v>403</v>
      </c>
      <c r="D13" s="167">
        <f>+F13+H13</f>
        <v>128</v>
      </c>
      <c r="E13" s="241">
        <f t="shared" si="2"/>
        <v>4.3E-3</v>
      </c>
      <c r="F13" s="157">
        <f>+F14-SUM(F7:F12)</f>
        <v>128</v>
      </c>
      <c r="G13" s="241">
        <v>4.3E-3</v>
      </c>
      <c r="H13" s="158">
        <v>0</v>
      </c>
      <c r="I13" s="158">
        <v>0</v>
      </c>
    </row>
    <row r="14" spans="2:9" ht="16.5" x14ac:dyDescent="0.35">
      <c r="B14" s="162">
        <v>8</v>
      </c>
      <c r="C14" s="275" t="s">
        <v>404</v>
      </c>
      <c r="D14" s="167">
        <f>+F14+H14</f>
        <v>150</v>
      </c>
      <c r="E14" s="241">
        <f t="shared" si="2"/>
        <v>5.1000000000000004E-3</v>
      </c>
      <c r="F14" s="167">
        <v>150</v>
      </c>
      <c r="G14" s="241">
        <v>5.1000000000000004E-3</v>
      </c>
      <c r="H14" s="158">
        <v>0</v>
      </c>
      <c r="I14" s="158">
        <v>0</v>
      </c>
    </row>
    <row r="15" spans="2:9" x14ac:dyDescent="0.35">
      <c r="B15" s="351"/>
      <c r="C15" s="352"/>
      <c r="D15" s="361"/>
      <c r="E15" s="354"/>
      <c r="F15" s="361"/>
      <c r="G15" s="354"/>
      <c r="H15" s="355"/>
      <c r="I15" s="356"/>
    </row>
    <row r="16" spans="2:9" x14ac:dyDescent="0.35">
      <c r="B16" s="416" t="s">
        <v>518</v>
      </c>
      <c r="C16" s="417"/>
      <c r="D16" s="417"/>
      <c r="E16" s="417"/>
      <c r="F16" s="417"/>
      <c r="G16" s="417"/>
      <c r="H16" s="417"/>
      <c r="I16" s="418"/>
    </row>
    <row r="17" spans="1:9" ht="27.65" customHeight="1" x14ac:dyDescent="0.35">
      <c r="B17" s="416" t="s">
        <v>405</v>
      </c>
      <c r="C17" s="417"/>
      <c r="D17" s="417"/>
      <c r="E17" s="417"/>
      <c r="F17" s="417"/>
      <c r="G17" s="417"/>
      <c r="H17" s="417"/>
      <c r="I17" s="418"/>
    </row>
    <row r="18" spans="1:9" ht="25.5" customHeight="1" x14ac:dyDescent="0.35">
      <c r="B18" s="416" t="s">
        <v>408</v>
      </c>
      <c r="C18" s="417"/>
      <c r="D18" s="417"/>
      <c r="E18" s="417"/>
      <c r="F18" s="417"/>
      <c r="G18" s="417"/>
      <c r="H18" s="417"/>
      <c r="I18" s="418"/>
    </row>
    <row r="19" spans="1:9" ht="26.15" customHeight="1" x14ac:dyDescent="0.35">
      <c r="B19" s="416" t="s">
        <v>409</v>
      </c>
      <c r="C19" s="417"/>
      <c r="D19" s="417"/>
      <c r="E19" s="417"/>
      <c r="F19" s="417"/>
      <c r="G19" s="417"/>
      <c r="H19" s="417"/>
      <c r="I19" s="418"/>
    </row>
    <row r="20" spans="1:9" x14ac:dyDescent="0.35">
      <c r="B20" s="413" t="s">
        <v>510</v>
      </c>
      <c r="C20" s="414"/>
      <c r="D20" s="414"/>
      <c r="E20" s="414"/>
      <c r="F20" s="414"/>
      <c r="G20" s="414"/>
      <c r="H20" s="414"/>
      <c r="I20" s="415"/>
    </row>
    <row r="21" spans="1:9" x14ac:dyDescent="0.35">
      <c r="B21" s="112"/>
      <c r="C21" s="112"/>
      <c r="D21" s="112"/>
      <c r="E21" s="112"/>
      <c r="F21" s="112"/>
      <c r="G21" s="112"/>
      <c r="H21" s="112"/>
      <c r="I21" s="112"/>
    </row>
    <row r="22" spans="1:9" x14ac:dyDescent="0.35">
      <c r="A22" s="193"/>
    </row>
    <row r="34" spans="1:1" x14ac:dyDescent="0.35">
      <c r="A34" s="102" t="s">
        <v>70</v>
      </c>
    </row>
  </sheetData>
  <sheetProtection algorithmName="SHA-512" hashValue="DIxSiBr7kcziTGppf+Q9wJfwVI93snIzu6LUngrg5jdqKLUFCQb9LulF++Vp8KXzJNRyBcaMIlEodY3m81GzKA==" saltValue="9jRIAoX3xmx1Tnnj6kSKZQ==" spinCount="100000" sheet="1" objects="1" scenarios="1"/>
  <mergeCells count="12">
    <mergeCell ref="B16:I16"/>
    <mergeCell ref="B18:I18"/>
    <mergeCell ref="B19:I19"/>
    <mergeCell ref="B20:I20"/>
    <mergeCell ref="B3:B6"/>
    <mergeCell ref="C3:C6"/>
    <mergeCell ref="D3:I3"/>
    <mergeCell ref="D4:I4"/>
    <mergeCell ref="D5:E5"/>
    <mergeCell ref="F5:G5"/>
    <mergeCell ref="H5:I5"/>
    <mergeCell ref="B17:I17"/>
  </mergeCells>
  <pageMargins left="0.7" right="0.7" top="0.75" bottom="0.75" header="0.3" footer="0.3"/>
  <pageSetup paperSize="8" orientation="landscape" r:id="rId1"/>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B07BC-5B2B-4B41-9EE7-AC08B437A21A}">
  <dimension ref="A1:J23"/>
  <sheetViews>
    <sheetView showGridLines="0" zoomScale="85" zoomScaleNormal="85" zoomScaleSheetLayoutView="85" workbookViewId="0">
      <pane xSplit="1" ySplit="6" topLeftCell="B7" activePane="bottomRight" state="frozen"/>
      <selection activeCell="A15" sqref="A15:XFD1048576"/>
      <selection pane="topRight" activeCell="A15" sqref="A15:XFD1048576"/>
      <selection pane="bottomLeft" activeCell="A15" sqref="A15:XFD1048576"/>
      <selection pane="bottomRight" activeCell="C11" sqref="C11"/>
    </sheetView>
  </sheetViews>
  <sheetFormatPr defaultColWidth="0" defaultRowHeight="14.5" zeroHeight="1" x14ac:dyDescent="0.35"/>
  <cols>
    <col min="1" max="1" width="3.54296875" style="102" customWidth="1"/>
    <col min="2" max="2" width="10.54296875" style="102" customWidth="1"/>
    <col min="3" max="3" width="55.54296875" style="102" customWidth="1"/>
    <col min="4" max="4" width="12.54296875" style="102" customWidth="1"/>
    <col min="5" max="5" width="8.54296875" style="102" customWidth="1"/>
    <col min="6" max="6" width="12.54296875" style="102" customWidth="1"/>
    <col min="7" max="7" width="8.54296875" style="102" customWidth="1"/>
    <col min="8" max="8" width="13.453125" style="102" customWidth="1"/>
    <col min="9" max="9" width="8.54296875" style="102" customWidth="1"/>
    <col min="10" max="10" width="1.6328125" style="102" customWidth="1"/>
    <col min="11" max="16384" width="8.7265625" style="102" hidden="1"/>
  </cols>
  <sheetData>
    <row r="1" spans="2:9" ht="15" customHeight="1" x14ac:dyDescent="0.35">
      <c r="B1" s="149" t="s">
        <v>44</v>
      </c>
      <c r="C1" s="149"/>
      <c r="D1" s="149"/>
    </row>
    <row r="2" spans="2:9" x14ac:dyDescent="0.35"/>
    <row r="3" spans="2:9" ht="16.5" x14ac:dyDescent="0.35">
      <c r="B3" s="507" t="s">
        <v>379</v>
      </c>
      <c r="C3" s="507" t="s">
        <v>389</v>
      </c>
      <c r="D3" s="507" t="s">
        <v>390</v>
      </c>
      <c r="E3" s="507"/>
      <c r="F3" s="507"/>
      <c r="G3" s="507"/>
      <c r="H3" s="507"/>
      <c r="I3" s="507"/>
    </row>
    <row r="4" spans="2:9" ht="28" customHeight="1" x14ac:dyDescent="0.35">
      <c r="B4" s="507"/>
      <c r="C4" s="507"/>
      <c r="D4" s="517" t="s">
        <v>391</v>
      </c>
      <c r="E4" s="517"/>
      <c r="F4" s="517"/>
      <c r="G4" s="517"/>
      <c r="H4" s="517"/>
      <c r="I4" s="517"/>
    </row>
    <row r="5" spans="2:9" ht="29.15" customHeight="1" x14ac:dyDescent="0.35">
      <c r="B5" s="507"/>
      <c r="C5" s="507"/>
      <c r="D5" s="507" t="s">
        <v>392</v>
      </c>
      <c r="E5" s="507"/>
      <c r="F5" s="397" t="s">
        <v>393</v>
      </c>
      <c r="G5" s="397"/>
      <c r="H5" s="397" t="s">
        <v>394</v>
      </c>
      <c r="I5" s="397"/>
    </row>
    <row r="6" spans="2:9" ht="15" customHeight="1" x14ac:dyDescent="0.35">
      <c r="B6" s="507"/>
      <c r="C6" s="507"/>
      <c r="D6" s="147" t="s">
        <v>395</v>
      </c>
      <c r="E6" s="147" t="s">
        <v>396</v>
      </c>
      <c r="F6" s="147" t="s">
        <v>395</v>
      </c>
      <c r="G6" s="147" t="s">
        <v>396</v>
      </c>
      <c r="H6" s="147" t="s">
        <v>395</v>
      </c>
      <c r="I6" s="147" t="s">
        <v>396</v>
      </c>
    </row>
    <row r="7" spans="2:9" ht="43.5" x14ac:dyDescent="0.35">
      <c r="B7" s="150">
        <v>1</v>
      </c>
      <c r="C7" s="148" t="s">
        <v>410</v>
      </c>
      <c r="D7" s="152">
        <f>+F7+H7</f>
        <v>0</v>
      </c>
      <c r="E7" s="153">
        <f>+G7+I7</f>
        <v>0</v>
      </c>
      <c r="F7" s="152">
        <v>0</v>
      </c>
      <c r="G7" s="153">
        <v>0</v>
      </c>
      <c r="H7" s="153">
        <v>0</v>
      </c>
      <c r="I7" s="153">
        <v>0</v>
      </c>
    </row>
    <row r="8" spans="2:9" ht="43.5" x14ac:dyDescent="0.35">
      <c r="B8" s="150">
        <v>2</v>
      </c>
      <c r="C8" s="148" t="s">
        <v>411</v>
      </c>
      <c r="D8" s="152">
        <f t="shared" ref="D8:E14" si="0">+F8+H8</f>
        <v>0</v>
      </c>
      <c r="E8" s="153">
        <f t="shared" si="0"/>
        <v>0</v>
      </c>
      <c r="F8" s="152">
        <v>0</v>
      </c>
      <c r="G8" s="153">
        <v>0</v>
      </c>
      <c r="H8" s="153">
        <v>0</v>
      </c>
      <c r="I8" s="153">
        <v>0</v>
      </c>
    </row>
    <row r="9" spans="2:9" ht="45.5" x14ac:dyDescent="0.35">
      <c r="B9" s="150">
        <v>3</v>
      </c>
      <c r="C9" s="148" t="s">
        <v>412</v>
      </c>
      <c r="D9" s="154">
        <f t="shared" si="0"/>
        <v>12</v>
      </c>
      <c r="E9" s="155">
        <f t="shared" si="0"/>
        <v>0.1348</v>
      </c>
      <c r="F9" s="154">
        <v>12</v>
      </c>
      <c r="G9" s="155">
        <v>0.1348</v>
      </c>
      <c r="H9" s="153">
        <v>0</v>
      </c>
      <c r="I9" s="153">
        <v>0</v>
      </c>
    </row>
    <row r="10" spans="2:9" ht="43.5" x14ac:dyDescent="0.35">
      <c r="B10" s="150">
        <v>4</v>
      </c>
      <c r="C10" s="148" t="s">
        <v>413</v>
      </c>
      <c r="D10" s="153">
        <f t="shared" si="0"/>
        <v>0</v>
      </c>
      <c r="E10" s="153">
        <f t="shared" si="0"/>
        <v>0</v>
      </c>
      <c r="F10" s="153">
        <v>0</v>
      </c>
      <c r="G10" s="153">
        <v>0</v>
      </c>
      <c r="H10" s="153">
        <v>0</v>
      </c>
      <c r="I10" s="153">
        <v>0</v>
      </c>
    </row>
    <row r="11" spans="2:9" ht="43.5" x14ac:dyDescent="0.35">
      <c r="B11" s="150">
        <v>5</v>
      </c>
      <c r="C11" s="148" t="s">
        <v>414</v>
      </c>
      <c r="D11" s="153">
        <f t="shared" si="0"/>
        <v>0</v>
      </c>
      <c r="E11" s="153">
        <f t="shared" si="0"/>
        <v>0</v>
      </c>
      <c r="F11" s="153">
        <v>0</v>
      </c>
      <c r="G11" s="153">
        <v>0</v>
      </c>
      <c r="H11" s="153">
        <v>0</v>
      </c>
      <c r="I11" s="153">
        <v>0</v>
      </c>
    </row>
    <row r="12" spans="2:9" ht="43.5" x14ac:dyDescent="0.35">
      <c r="B12" s="150">
        <v>6</v>
      </c>
      <c r="C12" s="148" t="s">
        <v>415</v>
      </c>
      <c r="D12" s="153">
        <f t="shared" si="0"/>
        <v>0</v>
      </c>
      <c r="E12" s="153">
        <f t="shared" si="0"/>
        <v>0</v>
      </c>
      <c r="F12" s="153">
        <v>0</v>
      </c>
      <c r="G12" s="153">
        <v>0</v>
      </c>
      <c r="H12" s="153">
        <v>0</v>
      </c>
      <c r="I12" s="153">
        <v>0</v>
      </c>
    </row>
    <row r="13" spans="2:9" ht="45.5" x14ac:dyDescent="0.35">
      <c r="B13" s="162">
        <v>7</v>
      </c>
      <c r="C13" s="156" t="s">
        <v>416</v>
      </c>
      <c r="D13" s="157">
        <f t="shared" si="0"/>
        <v>77</v>
      </c>
      <c r="E13" s="241">
        <f>+G13+I13</f>
        <v>0.86519999999999997</v>
      </c>
      <c r="F13" s="157">
        <f>+F14-SUM(F7:F12)</f>
        <v>77</v>
      </c>
      <c r="G13" s="241">
        <v>0.86519999999999997</v>
      </c>
      <c r="H13" s="158">
        <v>0</v>
      </c>
      <c r="I13" s="158">
        <v>0</v>
      </c>
    </row>
    <row r="14" spans="2:9" ht="31" x14ac:dyDescent="0.35">
      <c r="B14" s="163">
        <v>8</v>
      </c>
      <c r="C14" s="159" t="s">
        <v>417</v>
      </c>
      <c r="D14" s="160">
        <f t="shared" si="0"/>
        <v>89</v>
      </c>
      <c r="E14" s="243">
        <f>+G14+I14</f>
        <v>1</v>
      </c>
      <c r="F14" s="160">
        <v>89</v>
      </c>
      <c r="G14" s="242">
        <v>1</v>
      </c>
      <c r="H14" s="161">
        <v>0</v>
      </c>
      <c r="I14" s="161">
        <v>0</v>
      </c>
    </row>
    <row r="15" spans="2:9" x14ac:dyDescent="0.35">
      <c r="B15" s="428"/>
      <c r="C15" s="518"/>
      <c r="D15" s="518"/>
      <c r="E15" s="518"/>
      <c r="F15" s="518"/>
      <c r="G15" s="518"/>
      <c r="H15" s="518"/>
      <c r="I15" s="519"/>
    </row>
    <row r="16" spans="2:9" x14ac:dyDescent="0.35">
      <c r="B16" s="498" t="s">
        <v>518</v>
      </c>
      <c r="C16" s="499"/>
      <c r="D16" s="499"/>
      <c r="E16" s="499"/>
      <c r="F16" s="499"/>
      <c r="G16" s="499"/>
      <c r="H16" s="499"/>
      <c r="I16" s="500"/>
    </row>
    <row r="17" spans="1:9" ht="27" customHeight="1" x14ac:dyDescent="0.35">
      <c r="B17" s="416" t="s">
        <v>405</v>
      </c>
      <c r="C17" s="417"/>
      <c r="D17" s="417"/>
      <c r="E17" s="417"/>
      <c r="F17" s="417"/>
      <c r="G17" s="417"/>
      <c r="H17" s="417"/>
      <c r="I17" s="418"/>
    </row>
    <row r="18" spans="1:9" ht="23.5" customHeight="1" x14ac:dyDescent="0.35">
      <c r="B18" s="416" t="s">
        <v>418</v>
      </c>
      <c r="C18" s="520"/>
      <c r="D18" s="520"/>
      <c r="E18" s="520"/>
      <c r="F18" s="520"/>
      <c r="G18" s="520"/>
      <c r="H18" s="520"/>
      <c r="I18" s="418"/>
    </row>
    <row r="19" spans="1:9" ht="28.5" customHeight="1" x14ac:dyDescent="0.35">
      <c r="B19" s="498" t="s">
        <v>419</v>
      </c>
      <c r="C19" s="516"/>
      <c r="D19" s="516"/>
      <c r="E19" s="516"/>
      <c r="F19" s="516"/>
      <c r="G19" s="516"/>
      <c r="H19" s="516"/>
      <c r="I19" s="500"/>
    </row>
    <row r="20" spans="1:9" ht="27" customHeight="1" x14ac:dyDescent="0.35">
      <c r="B20" s="413" t="s">
        <v>511</v>
      </c>
      <c r="C20" s="414"/>
      <c r="D20" s="414"/>
      <c r="E20" s="414"/>
      <c r="F20" s="414"/>
      <c r="G20" s="414"/>
      <c r="H20" s="414"/>
      <c r="I20" s="415"/>
    </row>
    <row r="21" spans="1:9" x14ac:dyDescent="0.35">
      <c r="B21" s="112"/>
      <c r="C21" s="112"/>
      <c r="D21" s="112"/>
      <c r="E21" s="112"/>
      <c r="F21" s="112"/>
      <c r="G21" s="112"/>
      <c r="H21" s="112"/>
      <c r="I21" s="112"/>
    </row>
    <row r="22" spans="1:9" hidden="1" x14ac:dyDescent="0.35">
      <c r="A22" s="193"/>
    </row>
    <row r="23" spans="1:9" x14ac:dyDescent="0.35"/>
  </sheetData>
  <sheetProtection algorithmName="SHA-512" hashValue="l9SKmjg77Ewt0biey6hzXcQnaSXz01MwgJnmPW2antRu8EgrNddLw1RwqBfLm72lA5QRJ+y/v1XDN57wxOlcYg==" saltValue="DqkNR4t5j7Qyruekcu02mw==" spinCount="100000" sheet="1" objects="1" scenarios="1"/>
  <mergeCells count="13">
    <mergeCell ref="B19:I19"/>
    <mergeCell ref="B20:I20"/>
    <mergeCell ref="D5:E5"/>
    <mergeCell ref="D4:I4"/>
    <mergeCell ref="F5:G5"/>
    <mergeCell ref="H5:I5"/>
    <mergeCell ref="B3:B6"/>
    <mergeCell ref="C3:C6"/>
    <mergeCell ref="D3:I3"/>
    <mergeCell ref="B15:I15"/>
    <mergeCell ref="B18:I18"/>
    <mergeCell ref="B17:I17"/>
    <mergeCell ref="B16:I16"/>
  </mergeCells>
  <pageMargins left="0.7" right="0.7" top="0.75" bottom="0.75" header="0.3" footer="0.3"/>
  <pageSetup paperSize="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E67BF-3C1B-4A14-9ACE-BF2CF13746C3}">
  <dimension ref="A1:AAS22"/>
  <sheetViews>
    <sheetView showGridLines="0" zoomScale="85" zoomScaleNormal="85" zoomScaleSheetLayoutView="100" workbookViewId="0">
      <pane xSplit="1" ySplit="6" topLeftCell="B7" activePane="bottomRight" state="frozen"/>
      <selection activeCell="A15" sqref="A15:XFD1048576"/>
      <selection pane="topRight" activeCell="A15" sqref="A15:XFD1048576"/>
      <selection pane="bottomLeft" activeCell="A15" sqref="A15:XFD1048576"/>
      <selection pane="bottomRight" activeCell="C9" sqref="C9"/>
    </sheetView>
  </sheetViews>
  <sheetFormatPr defaultColWidth="0" defaultRowHeight="14.5" zeroHeight="1" x14ac:dyDescent="0.35"/>
  <cols>
    <col min="1" max="1" width="3.54296875" style="102" customWidth="1"/>
    <col min="2" max="2" width="9.81640625" style="102" customWidth="1"/>
    <col min="3" max="3" width="57.36328125" style="102" customWidth="1"/>
    <col min="4" max="4" width="12" style="102" bestFit="1" customWidth="1"/>
    <col min="5" max="5" width="9.81640625" style="102" customWidth="1"/>
    <col min="6" max="6" width="12" style="102" bestFit="1" customWidth="1"/>
    <col min="7" max="7" width="9.81640625" style="102" customWidth="1"/>
    <col min="8" max="8" width="12" style="102" bestFit="1" customWidth="1"/>
    <col min="9" max="9" width="9.81640625" style="102" customWidth="1"/>
    <col min="10" max="10" width="1.26953125" style="102" customWidth="1"/>
    <col min="11" max="16384" width="9.81640625" style="102" hidden="1"/>
  </cols>
  <sheetData>
    <row r="1" spans="2:721" x14ac:dyDescent="0.35">
      <c r="B1" s="149" t="s">
        <v>46</v>
      </c>
      <c r="C1" s="149"/>
      <c r="D1" s="149"/>
    </row>
    <row r="2" spans="2:721" x14ac:dyDescent="0.35"/>
    <row r="3" spans="2:721" ht="16.5" x14ac:dyDescent="0.35">
      <c r="B3" s="507" t="s">
        <v>379</v>
      </c>
      <c r="C3" s="507" t="s">
        <v>389</v>
      </c>
      <c r="D3" s="507" t="s">
        <v>390</v>
      </c>
      <c r="E3" s="507"/>
      <c r="F3" s="507"/>
      <c r="G3" s="507"/>
      <c r="H3" s="507"/>
      <c r="I3" s="507"/>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c r="IW3" s="308"/>
      <c r="IX3" s="308"/>
      <c r="IY3" s="308"/>
      <c r="IZ3" s="308"/>
      <c r="JA3" s="308"/>
      <c r="JB3" s="308"/>
      <c r="JC3" s="308"/>
      <c r="JD3" s="308"/>
      <c r="JE3" s="308"/>
      <c r="JF3" s="308"/>
      <c r="JG3" s="308"/>
      <c r="JH3" s="308"/>
      <c r="JI3" s="308"/>
      <c r="JJ3" s="308"/>
      <c r="JK3" s="308"/>
      <c r="JL3" s="308"/>
      <c r="JM3" s="308"/>
      <c r="JN3" s="308"/>
      <c r="JO3" s="308"/>
      <c r="JP3" s="308"/>
      <c r="JQ3" s="308"/>
      <c r="JR3" s="308"/>
      <c r="JS3" s="308"/>
      <c r="JT3" s="308"/>
      <c r="JU3" s="308"/>
      <c r="JV3" s="308"/>
      <c r="JW3" s="308"/>
      <c r="JX3" s="308"/>
      <c r="JY3" s="308"/>
      <c r="JZ3" s="308"/>
      <c r="KA3" s="308"/>
      <c r="KB3" s="308"/>
      <c r="KC3" s="308"/>
      <c r="KD3" s="308"/>
      <c r="KE3" s="308"/>
      <c r="KF3" s="308"/>
      <c r="KG3" s="308"/>
      <c r="KH3" s="308"/>
      <c r="KI3" s="308"/>
      <c r="KJ3" s="308"/>
      <c r="KK3" s="308"/>
      <c r="KL3" s="308"/>
      <c r="KM3" s="308"/>
      <c r="KN3" s="308"/>
      <c r="KO3" s="308"/>
      <c r="KP3" s="308"/>
      <c r="KQ3" s="308"/>
      <c r="KR3" s="308"/>
      <c r="KS3" s="308"/>
      <c r="KT3" s="308"/>
      <c r="KU3" s="308"/>
      <c r="KV3" s="308"/>
      <c r="KW3" s="308"/>
      <c r="KX3" s="308"/>
      <c r="KY3" s="308"/>
      <c r="KZ3" s="308"/>
      <c r="LA3" s="308"/>
      <c r="LB3" s="308"/>
      <c r="LC3" s="308"/>
      <c r="LD3" s="308"/>
      <c r="LE3" s="308"/>
      <c r="LF3" s="308"/>
      <c r="LG3" s="308"/>
      <c r="LH3" s="308"/>
      <c r="LI3" s="308"/>
      <c r="LJ3" s="308"/>
      <c r="LK3" s="308"/>
      <c r="LL3" s="308"/>
      <c r="LM3" s="308"/>
      <c r="LN3" s="308"/>
      <c r="LO3" s="308"/>
      <c r="LP3" s="308"/>
      <c r="LQ3" s="308"/>
      <c r="LR3" s="308"/>
      <c r="LS3" s="308"/>
      <c r="LT3" s="308"/>
      <c r="LU3" s="308"/>
      <c r="LV3" s="308"/>
      <c r="LW3" s="308"/>
      <c r="LX3" s="308"/>
      <c r="LY3" s="308"/>
      <c r="LZ3" s="308"/>
      <c r="MA3" s="308"/>
      <c r="MB3" s="308"/>
      <c r="MC3" s="308"/>
      <c r="MD3" s="308"/>
      <c r="ME3" s="308"/>
      <c r="MF3" s="308"/>
      <c r="MG3" s="308"/>
      <c r="MH3" s="308"/>
      <c r="MI3" s="308"/>
      <c r="MJ3" s="308"/>
      <c r="MK3" s="308"/>
      <c r="ML3" s="308"/>
      <c r="MM3" s="308"/>
      <c r="MN3" s="308"/>
      <c r="MO3" s="308"/>
      <c r="MP3" s="308"/>
      <c r="MQ3" s="308"/>
      <c r="MR3" s="308"/>
      <c r="MS3" s="308"/>
      <c r="MT3" s="308"/>
      <c r="MU3" s="308"/>
      <c r="MV3" s="308"/>
      <c r="MW3" s="308"/>
      <c r="MX3" s="308"/>
      <c r="MY3" s="308"/>
      <c r="MZ3" s="308"/>
      <c r="NA3" s="308"/>
      <c r="NB3" s="308"/>
      <c r="NC3" s="308"/>
      <c r="ND3" s="308"/>
      <c r="NE3" s="308"/>
      <c r="NF3" s="308"/>
      <c r="NG3" s="308"/>
      <c r="NH3" s="308"/>
      <c r="NI3" s="308"/>
      <c r="NJ3" s="308"/>
      <c r="NK3" s="308"/>
      <c r="NL3" s="308"/>
      <c r="NM3" s="308"/>
      <c r="NN3" s="308"/>
      <c r="NO3" s="308"/>
      <c r="NP3" s="308"/>
      <c r="NQ3" s="308"/>
      <c r="NR3" s="308"/>
      <c r="NS3" s="308"/>
      <c r="NT3" s="308"/>
      <c r="NU3" s="308"/>
      <c r="NV3" s="308"/>
      <c r="NW3" s="308"/>
      <c r="NX3" s="308"/>
      <c r="NY3" s="308"/>
      <c r="NZ3" s="308"/>
      <c r="OA3" s="308"/>
      <c r="OB3" s="308"/>
      <c r="OC3" s="308"/>
      <c r="OD3" s="308"/>
      <c r="OE3" s="308"/>
      <c r="OF3" s="308"/>
      <c r="OG3" s="308"/>
      <c r="OH3" s="308"/>
      <c r="OI3" s="308"/>
      <c r="OJ3" s="308"/>
      <c r="OK3" s="308"/>
      <c r="OL3" s="308"/>
      <c r="OM3" s="308"/>
      <c r="ON3" s="308"/>
      <c r="OO3" s="308"/>
      <c r="OP3" s="308"/>
      <c r="OQ3" s="308"/>
      <c r="OR3" s="308"/>
      <c r="OS3" s="308"/>
      <c r="OT3" s="308"/>
      <c r="OU3" s="308"/>
      <c r="OV3" s="308"/>
      <c r="OW3" s="308"/>
      <c r="OX3" s="308"/>
      <c r="OY3" s="308"/>
      <c r="OZ3" s="308"/>
      <c r="PA3" s="308"/>
      <c r="PB3" s="308"/>
      <c r="PC3" s="308"/>
      <c r="PD3" s="308"/>
      <c r="PE3" s="308"/>
      <c r="PF3" s="308"/>
      <c r="PG3" s="308"/>
      <c r="PH3" s="308"/>
      <c r="PI3" s="308"/>
      <c r="PJ3" s="308"/>
      <c r="PK3" s="308"/>
      <c r="PL3" s="308"/>
      <c r="PM3" s="308"/>
      <c r="PN3" s="308"/>
      <c r="PO3" s="308"/>
      <c r="PP3" s="308"/>
      <c r="PQ3" s="308"/>
      <c r="PR3" s="308"/>
      <c r="PS3" s="308"/>
      <c r="PT3" s="308"/>
      <c r="PU3" s="308"/>
      <c r="PV3" s="308"/>
      <c r="PW3" s="308"/>
      <c r="PX3" s="308"/>
      <c r="PY3" s="308"/>
      <c r="PZ3" s="308"/>
      <c r="QA3" s="308"/>
      <c r="QB3" s="308"/>
      <c r="QC3" s="308"/>
      <c r="QD3" s="308"/>
      <c r="QE3" s="308"/>
      <c r="QF3" s="308"/>
      <c r="QG3" s="308"/>
      <c r="QH3" s="308"/>
      <c r="QI3" s="308"/>
      <c r="QJ3" s="308"/>
      <c r="QK3" s="308"/>
      <c r="QL3" s="308"/>
      <c r="QM3" s="308"/>
      <c r="QN3" s="308"/>
      <c r="QO3" s="308"/>
      <c r="QP3" s="308"/>
      <c r="QQ3" s="308"/>
      <c r="QR3" s="308"/>
      <c r="QS3" s="308"/>
      <c r="QT3" s="308"/>
      <c r="QU3" s="308"/>
      <c r="QV3" s="308"/>
      <c r="QW3" s="308"/>
      <c r="QX3" s="308"/>
      <c r="QY3" s="308"/>
      <c r="QZ3" s="308"/>
      <c r="RA3" s="308"/>
      <c r="RB3" s="308"/>
      <c r="RC3" s="308"/>
      <c r="RD3" s="308"/>
      <c r="RE3" s="308"/>
      <c r="RF3" s="308"/>
      <c r="RG3" s="308"/>
      <c r="RH3" s="308"/>
      <c r="RI3" s="308"/>
      <c r="RJ3" s="308"/>
      <c r="RK3" s="308"/>
      <c r="RL3" s="308"/>
      <c r="RM3" s="308"/>
      <c r="RN3" s="308"/>
      <c r="RO3" s="308"/>
      <c r="RP3" s="308"/>
      <c r="RQ3" s="308"/>
      <c r="RR3" s="308"/>
      <c r="RS3" s="308"/>
      <c r="RT3" s="308"/>
      <c r="RU3" s="308"/>
      <c r="RV3" s="308"/>
      <c r="RW3" s="308"/>
      <c r="RX3" s="308"/>
      <c r="RY3" s="308"/>
      <c r="RZ3" s="308"/>
      <c r="SA3" s="308"/>
      <c r="SB3" s="308"/>
      <c r="SC3" s="308"/>
      <c r="SD3" s="308"/>
      <c r="SE3" s="308"/>
      <c r="SF3" s="308"/>
      <c r="SG3" s="308"/>
      <c r="SH3" s="308"/>
      <c r="SI3" s="308"/>
      <c r="SJ3" s="308"/>
      <c r="SK3" s="308"/>
      <c r="SL3" s="308"/>
      <c r="SM3" s="308"/>
      <c r="SN3" s="308"/>
      <c r="SO3" s="308"/>
      <c r="SP3" s="308"/>
      <c r="SQ3" s="308"/>
      <c r="SR3" s="308"/>
      <c r="SS3" s="308"/>
      <c r="ST3" s="308"/>
      <c r="SU3" s="308"/>
      <c r="SV3" s="308"/>
      <c r="SW3" s="308"/>
      <c r="SX3" s="308"/>
      <c r="SY3" s="308"/>
      <c r="SZ3" s="308"/>
      <c r="TA3" s="308"/>
      <c r="TB3" s="308"/>
      <c r="TC3" s="308"/>
      <c r="TD3" s="308"/>
      <c r="TE3" s="308"/>
      <c r="TF3" s="308"/>
      <c r="TG3" s="308"/>
      <c r="TH3" s="308"/>
      <c r="TI3" s="308"/>
      <c r="TJ3" s="308"/>
      <c r="TK3" s="308"/>
      <c r="TL3" s="308"/>
      <c r="TM3" s="308"/>
      <c r="TN3" s="308"/>
      <c r="TO3" s="308"/>
      <c r="TP3" s="308"/>
      <c r="TQ3" s="308"/>
      <c r="TR3" s="308"/>
      <c r="TS3" s="308"/>
      <c r="TT3" s="308"/>
      <c r="TU3" s="308"/>
      <c r="TV3" s="308"/>
      <c r="TW3" s="308"/>
      <c r="TX3" s="308"/>
      <c r="TY3" s="308"/>
      <c r="TZ3" s="308"/>
      <c r="UA3" s="308"/>
      <c r="UB3" s="308"/>
      <c r="UC3" s="308"/>
      <c r="UD3" s="308"/>
      <c r="UE3" s="308"/>
      <c r="UF3" s="308"/>
      <c r="UG3" s="308"/>
      <c r="UH3" s="308"/>
      <c r="UI3" s="308"/>
      <c r="UJ3" s="308"/>
      <c r="UK3" s="308"/>
      <c r="UL3" s="308"/>
      <c r="UM3" s="308"/>
      <c r="UN3" s="308"/>
      <c r="UO3" s="308"/>
      <c r="UP3" s="308"/>
      <c r="UQ3" s="308"/>
      <c r="UR3" s="308"/>
      <c r="US3" s="308"/>
      <c r="UT3" s="308"/>
      <c r="UU3" s="308"/>
      <c r="UV3" s="308"/>
      <c r="UW3" s="308"/>
      <c r="UX3" s="308"/>
      <c r="UY3" s="308"/>
      <c r="UZ3" s="308"/>
      <c r="VA3" s="308"/>
      <c r="VB3" s="308"/>
      <c r="VC3" s="308"/>
      <c r="VD3" s="308"/>
      <c r="VE3" s="308"/>
      <c r="VF3" s="308"/>
      <c r="VG3" s="308"/>
      <c r="VH3" s="308"/>
      <c r="VI3" s="308"/>
      <c r="VJ3" s="308"/>
      <c r="VK3" s="308"/>
      <c r="VL3" s="308"/>
      <c r="VM3" s="308"/>
      <c r="VN3" s="308"/>
      <c r="VO3" s="308"/>
      <c r="VP3" s="308"/>
      <c r="VQ3" s="308"/>
      <c r="VR3" s="308"/>
      <c r="VS3" s="308"/>
      <c r="VT3" s="308"/>
      <c r="VU3" s="308"/>
      <c r="VV3" s="308"/>
      <c r="VW3" s="308"/>
      <c r="VX3" s="308"/>
      <c r="VY3" s="308"/>
      <c r="VZ3" s="308"/>
      <c r="WA3" s="308"/>
      <c r="WB3" s="308"/>
      <c r="WC3" s="308"/>
      <c r="WD3" s="308"/>
      <c r="WE3" s="308"/>
      <c r="WF3" s="308"/>
      <c r="WG3" s="308"/>
      <c r="WH3" s="308"/>
      <c r="WI3" s="308"/>
      <c r="WJ3" s="308"/>
      <c r="WK3" s="308"/>
      <c r="WL3" s="308"/>
      <c r="WM3" s="308"/>
      <c r="WN3" s="308"/>
      <c r="WO3" s="308"/>
      <c r="WP3" s="308"/>
      <c r="WQ3" s="308"/>
      <c r="WR3" s="308"/>
      <c r="WS3" s="308"/>
      <c r="WT3" s="308"/>
      <c r="WU3" s="308"/>
      <c r="WV3" s="308"/>
      <c r="WW3" s="308"/>
      <c r="WX3" s="308"/>
      <c r="WY3" s="308"/>
      <c r="WZ3" s="308"/>
      <c r="XA3" s="308"/>
      <c r="XB3" s="308"/>
      <c r="XC3" s="308"/>
      <c r="XD3" s="308"/>
      <c r="XE3" s="308"/>
      <c r="XF3" s="308"/>
      <c r="XG3" s="308"/>
      <c r="XH3" s="308"/>
      <c r="XI3" s="308"/>
      <c r="XJ3" s="308"/>
      <c r="XK3" s="308"/>
      <c r="XL3" s="308"/>
      <c r="XM3" s="308"/>
      <c r="XN3" s="308"/>
      <c r="XO3" s="308"/>
      <c r="XP3" s="308"/>
      <c r="XQ3" s="308"/>
      <c r="XR3" s="308"/>
      <c r="XS3" s="308"/>
      <c r="XT3" s="308"/>
      <c r="XU3" s="308"/>
      <c r="XV3" s="308"/>
      <c r="XW3" s="308"/>
      <c r="XX3" s="308"/>
      <c r="XY3" s="308"/>
      <c r="XZ3" s="308"/>
      <c r="YA3" s="308"/>
      <c r="YB3" s="308"/>
      <c r="YC3" s="308"/>
      <c r="YD3" s="308"/>
      <c r="YE3" s="308"/>
      <c r="YF3" s="308"/>
      <c r="YG3" s="308"/>
      <c r="YH3" s="308"/>
      <c r="YI3" s="308"/>
      <c r="YJ3" s="308"/>
      <c r="YK3" s="308"/>
      <c r="YL3" s="308"/>
      <c r="YM3" s="308"/>
      <c r="YN3" s="308"/>
      <c r="YO3" s="308"/>
      <c r="YP3" s="308"/>
      <c r="YQ3" s="308"/>
      <c r="YR3" s="308"/>
      <c r="YS3" s="308"/>
      <c r="YT3" s="308"/>
      <c r="YU3" s="308"/>
      <c r="YV3" s="308"/>
      <c r="YW3" s="308"/>
      <c r="YX3" s="308"/>
      <c r="YY3" s="308"/>
      <c r="YZ3" s="308"/>
      <c r="ZA3" s="308"/>
      <c r="ZB3" s="308"/>
      <c r="ZC3" s="308"/>
      <c r="ZD3" s="308"/>
      <c r="ZE3" s="308"/>
      <c r="ZF3" s="308"/>
      <c r="ZG3" s="308"/>
      <c r="ZH3" s="308"/>
      <c r="ZI3" s="308"/>
      <c r="ZJ3" s="308"/>
      <c r="ZK3" s="308"/>
      <c r="ZL3" s="308"/>
      <c r="ZM3" s="308"/>
      <c r="ZN3" s="308"/>
      <c r="ZO3" s="308"/>
      <c r="ZP3" s="308"/>
      <c r="ZQ3" s="308"/>
      <c r="ZR3" s="308"/>
      <c r="ZS3" s="308"/>
      <c r="ZT3" s="308"/>
      <c r="ZU3" s="308"/>
      <c r="ZV3" s="308"/>
      <c r="ZW3" s="308"/>
      <c r="ZX3" s="308"/>
      <c r="ZY3" s="308"/>
      <c r="ZZ3" s="308"/>
      <c r="AAA3" s="308"/>
      <c r="AAB3" s="308"/>
      <c r="AAC3" s="308"/>
      <c r="AAD3" s="308"/>
      <c r="AAE3" s="308"/>
      <c r="AAF3" s="308"/>
      <c r="AAG3" s="308"/>
      <c r="AAH3" s="308"/>
      <c r="AAI3" s="308"/>
      <c r="AAJ3" s="308"/>
      <c r="AAK3" s="308"/>
      <c r="AAL3" s="308"/>
      <c r="AAM3" s="308"/>
      <c r="AAN3" s="308"/>
      <c r="AAO3" s="308"/>
      <c r="AAP3" s="308"/>
      <c r="AAQ3" s="308"/>
      <c r="AAR3" s="308"/>
      <c r="AAS3" s="308"/>
    </row>
    <row r="4" spans="2:721" ht="28" customHeight="1" x14ac:dyDescent="0.35">
      <c r="B4" s="507"/>
      <c r="C4" s="507"/>
      <c r="D4" s="397" t="s">
        <v>391</v>
      </c>
      <c r="E4" s="397"/>
      <c r="F4" s="397"/>
      <c r="G4" s="397"/>
      <c r="H4" s="397"/>
      <c r="I4" s="397"/>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09"/>
      <c r="CN4" s="309"/>
      <c r="CO4" s="309"/>
      <c r="CP4" s="309"/>
      <c r="CQ4" s="309"/>
      <c r="CR4" s="309"/>
      <c r="CS4" s="309"/>
      <c r="CT4" s="309"/>
      <c r="CU4" s="309"/>
      <c r="CV4" s="309"/>
      <c r="CW4" s="309"/>
      <c r="CX4" s="309"/>
      <c r="CY4" s="309"/>
      <c r="CZ4" s="309"/>
      <c r="DA4" s="309"/>
      <c r="DB4" s="309"/>
      <c r="DC4" s="309"/>
      <c r="DD4" s="309"/>
      <c r="DE4" s="309"/>
      <c r="DF4" s="309"/>
      <c r="DG4" s="309"/>
      <c r="DH4" s="309"/>
      <c r="DI4" s="309"/>
      <c r="DJ4" s="309"/>
      <c r="DK4" s="309"/>
      <c r="DL4" s="309"/>
      <c r="DM4" s="309"/>
      <c r="DN4" s="309"/>
      <c r="DO4" s="309"/>
      <c r="DP4" s="309"/>
      <c r="DQ4" s="309"/>
      <c r="DR4" s="309"/>
      <c r="DS4" s="309"/>
      <c r="DT4" s="309"/>
      <c r="DU4" s="309"/>
      <c r="DV4" s="309"/>
      <c r="DW4" s="309"/>
      <c r="DX4" s="309"/>
      <c r="DY4" s="309"/>
      <c r="DZ4" s="309"/>
      <c r="EA4" s="309"/>
      <c r="EB4" s="309"/>
      <c r="EC4" s="309"/>
      <c r="ED4" s="309"/>
      <c r="EE4" s="309"/>
      <c r="EF4" s="309"/>
      <c r="EG4" s="309"/>
      <c r="EH4" s="309"/>
      <c r="EI4" s="309"/>
      <c r="EJ4" s="309"/>
      <c r="EK4" s="309"/>
      <c r="EL4" s="309"/>
      <c r="EM4" s="309"/>
      <c r="EN4" s="309"/>
      <c r="EO4" s="309"/>
      <c r="EP4" s="309"/>
      <c r="EQ4" s="309"/>
      <c r="ER4" s="309"/>
      <c r="ES4" s="309"/>
      <c r="ET4" s="309"/>
      <c r="EU4" s="309"/>
      <c r="EV4" s="309"/>
      <c r="EW4" s="309"/>
      <c r="EX4" s="309"/>
      <c r="EY4" s="309"/>
      <c r="EZ4" s="309"/>
      <c r="FA4" s="309"/>
      <c r="FB4" s="309"/>
      <c r="FC4" s="309"/>
      <c r="FD4" s="309"/>
      <c r="FE4" s="309"/>
      <c r="FF4" s="309"/>
      <c r="FG4" s="309"/>
      <c r="FH4" s="309"/>
      <c r="FI4" s="309"/>
      <c r="FJ4" s="309"/>
      <c r="FK4" s="309"/>
      <c r="FL4" s="309"/>
      <c r="FM4" s="309"/>
      <c r="FN4" s="309"/>
      <c r="FO4" s="309"/>
      <c r="FP4" s="309"/>
      <c r="FQ4" s="309"/>
      <c r="FR4" s="309"/>
      <c r="FS4" s="309"/>
      <c r="FT4" s="309"/>
      <c r="FU4" s="309"/>
      <c r="FV4" s="309"/>
      <c r="FW4" s="309"/>
      <c r="FX4" s="309"/>
      <c r="FY4" s="309"/>
      <c r="FZ4" s="309"/>
      <c r="GA4" s="309"/>
      <c r="GB4" s="309"/>
      <c r="GC4" s="309"/>
      <c r="GD4" s="309"/>
      <c r="GE4" s="309"/>
      <c r="GF4" s="309"/>
      <c r="GG4" s="309"/>
      <c r="GH4" s="309"/>
      <c r="GI4" s="309"/>
      <c r="GJ4" s="309"/>
      <c r="GK4" s="309"/>
      <c r="GL4" s="309"/>
      <c r="GM4" s="309"/>
      <c r="GN4" s="309"/>
      <c r="GO4" s="309"/>
      <c r="GP4" s="309"/>
      <c r="GQ4" s="309"/>
      <c r="GR4" s="309"/>
      <c r="GS4" s="309"/>
      <c r="GT4" s="309"/>
      <c r="GU4" s="309"/>
      <c r="GV4" s="309"/>
      <c r="GW4" s="309"/>
      <c r="GX4" s="309"/>
      <c r="GY4" s="309"/>
      <c r="GZ4" s="309"/>
      <c r="HA4" s="309"/>
      <c r="HB4" s="309"/>
      <c r="HC4" s="309"/>
      <c r="HD4" s="309"/>
      <c r="HE4" s="309"/>
      <c r="HF4" s="309"/>
      <c r="HG4" s="309"/>
      <c r="HH4" s="309"/>
      <c r="HI4" s="309"/>
      <c r="HJ4" s="309"/>
      <c r="HK4" s="309"/>
      <c r="HL4" s="309"/>
      <c r="HM4" s="309"/>
      <c r="HN4" s="309"/>
      <c r="HO4" s="309"/>
      <c r="HP4" s="309"/>
      <c r="HQ4" s="309"/>
      <c r="HR4" s="309"/>
      <c r="HS4" s="309"/>
      <c r="HT4" s="309"/>
      <c r="HU4" s="309"/>
      <c r="HV4" s="309"/>
      <c r="HW4" s="309"/>
      <c r="HX4" s="309"/>
      <c r="HY4" s="309"/>
      <c r="HZ4" s="309"/>
      <c r="IA4" s="309"/>
      <c r="IB4" s="309"/>
      <c r="IC4" s="309"/>
      <c r="ID4" s="309"/>
      <c r="IE4" s="309"/>
      <c r="IF4" s="309"/>
      <c r="IG4" s="309"/>
      <c r="IH4" s="309"/>
      <c r="II4" s="309"/>
      <c r="IJ4" s="309"/>
      <c r="IK4" s="309"/>
      <c r="IL4" s="309"/>
      <c r="IM4" s="309"/>
      <c r="IN4" s="309"/>
      <c r="IO4" s="309"/>
      <c r="IP4" s="309"/>
      <c r="IQ4" s="309"/>
      <c r="IR4" s="309"/>
      <c r="IS4" s="309"/>
      <c r="IT4" s="309"/>
      <c r="IU4" s="309"/>
      <c r="IV4" s="309"/>
      <c r="IW4" s="309"/>
      <c r="IX4" s="309"/>
      <c r="IY4" s="309"/>
      <c r="IZ4" s="309"/>
      <c r="JA4" s="309"/>
      <c r="JB4" s="309"/>
      <c r="JC4" s="309"/>
      <c r="JD4" s="309"/>
      <c r="JE4" s="309"/>
      <c r="JF4" s="309"/>
      <c r="JG4" s="309"/>
      <c r="JH4" s="309"/>
      <c r="JI4" s="309"/>
      <c r="JJ4" s="309"/>
      <c r="JK4" s="309"/>
      <c r="JL4" s="309"/>
      <c r="JM4" s="309"/>
      <c r="JN4" s="309"/>
      <c r="JO4" s="309"/>
      <c r="JP4" s="309"/>
      <c r="JQ4" s="309"/>
      <c r="JR4" s="309"/>
      <c r="JS4" s="309"/>
      <c r="JT4" s="309"/>
      <c r="JU4" s="309"/>
      <c r="JV4" s="309"/>
      <c r="JW4" s="309"/>
      <c r="JX4" s="309"/>
      <c r="JY4" s="309"/>
      <c r="JZ4" s="309"/>
      <c r="KA4" s="309"/>
      <c r="KB4" s="309"/>
      <c r="KC4" s="309"/>
      <c r="KD4" s="309"/>
      <c r="KE4" s="309"/>
      <c r="KF4" s="309"/>
      <c r="KG4" s="309"/>
      <c r="KH4" s="309"/>
      <c r="KI4" s="309"/>
      <c r="KJ4" s="309"/>
      <c r="KK4" s="309"/>
      <c r="KL4" s="309"/>
      <c r="KM4" s="309"/>
      <c r="KN4" s="309"/>
      <c r="KO4" s="309"/>
      <c r="KP4" s="309"/>
      <c r="KQ4" s="309"/>
      <c r="KR4" s="309"/>
      <c r="KS4" s="309"/>
      <c r="KT4" s="309"/>
      <c r="KU4" s="309"/>
      <c r="KV4" s="309"/>
      <c r="KW4" s="309"/>
      <c r="KX4" s="309"/>
      <c r="KY4" s="309"/>
      <c r="KZ4" s="309"/>
      <c r="LA4" s="309"/>
      <c r="LB4" s="309"/>
      <c r="LC4" s="309"/>
      <c r="LD4" s="309"/>
      <c r="LE4" s="309"/>
      <c r="LF4" s="309"/>
      <c r="LG4" s="309"/>
      <c r="LH4" s="309"/>
      <c r="LI4" s="309"/>
      <c r="LJ4" s="309"/>
      <c r="LK4" s="309"/>
      <c r="LL4" s="309"/>
      <c r="LM4" s="309"/>
      <c r="LN4" s="309"/>
      <c r="LO4" s="309"/>
      <c r="LP4" s="309"/>
      <c r="LQ4" s="309"/>
      <c r="LR4" s="309"/>
      <c r="LS4" s="309"/>
      <c r="LT4" s="309"/>
      <c r="LU4" s="309"/>
      <c r="LV4" s="309"/>
      <c r="LW4" s="309"/>
      <c r="LX4" s="309"/>
      <c r="LY4" s="309"/>
      <c r="LZ4" s="309"/>
      <c r="MA4" s="309"/>
      <c r="MB4" s="309"/>
      <c r="MC4" s="309"/>
      <c r="MD4" s="309"/>
      <c r="ME4" s="309"/>
      <c r="MF4" s="309"/>
      <c r="MG4" s="309"/>
      <c r="MH4" s="309"/>
      <c r="MI4" s="309"/>
      <c r="MJ4" s="309"/>
      <c r="MK4" s="309"/>
      <c r="ML4" s="309"/>
      <c r="MM4" s="309"/>
      <c r="MN4" s="309"/>
      <c r="MO4" s="309"/>
      <c r="MP4" s="309"/>
      <c r="MQ4" s="309"/>
      <c r="MR4" s="309"/>
      <c r="MS4" s="309"/>
      <c r="MT4" s="309"/>
      <c r="MU4" s="309"/>
      <c r="MV4" s="309"/>
      <c r="MW4" s="309"/>
      <c r="MX4" s="309"/>
      <c r="MY4" s="309"/>
      <c r="MZ4" s="309"/>
      <c r="NA4" s="309"/>
      <c r="NB4" s="309"/>
      <c r="NC4" s="309"/>
      <c r="ND4" s="309"/>
      <c r="NE4" s="309"/>
      <c r="NF4" s="309"/>
      <c r="NG4" s="309"/>
      <c r="NH4" s="309"/>
      <c r="NI4" s="309"/>
      <c r="NJ4" s="309"/>
      <c r="NK4" s="309"/>
      <c r="NL4" s="309"/>
      <c r="NM4" s="309"/>
      <c r="NN4" s="309"/>
      <c r="NO4" s="309"/>
      <c r="NP4" s="309"/>
      <c r="NQ4" s="309"/>
      <c r="NR4" s="309"/>
      <c r="NS4" s="309"/>
      <c r="NT4" s="309"/>
      <c r="NU4" s="309"/>
      <c r="NV4" s="309"/>
      <c r="NW4" s="309"/>
      <c r="NX4" s="309"/>
      <c r="NY4" s="309"/>
      <c r="NZ4" s="309"/>
      <c r="OA4" s="309"/>
      <c r="OB4" s="309"/>
      <c r="OC4" s="309"/>
      <c r="OD4" s="309"/>
      <c r="OE4" s="309"/>
      <c r="OF4" s="309"/>
      <c r="OG4" s="309"/>
      <c r="OH4" s="309"/>
      <c r="OI4" s="309"/>
      <c r="OJ4" s="309"/>
      <c r="OK4" s="309"/>
      <c r="OL4" s="309"/>
      <c r="OM4" s="309"/>
      <c r="ON4" s="309"/>
      <c r="OO4" s="309"/>
      <c r="OP4" s="309"/>
      <c r="OQ4" s="309"/>
      <c r="OR4" s="309"/>
      <c r="OS4" s="309"/>
      <c r="OT4" s="309"/>
      <c r="OU4" s="309"/>
      <c r="OV4" s="309"/>
      <c r="OW4" s="309"/>
      <c r="OX4" s="309"/>
      <c r="OY4" s="309"/>
      <c r="OZ4" s="309"/>
      <c r="PA4" s="309"/>
      <c r="PB4" s="309"/>
      <c r="PC4" s="309"/>
      <c r="PD4" s="309"/>
      <c r="PE4" s="309"/>
      <c r="PF4" s="309"/>
      <c r="PG4" s="309"/>
      <c r="PH4" s="309"/>
      <c r="PI4" s="309"/>
      <c r="PJ4" s="309"/>
      <c r="PK4" s="309"/>
      <c r="PL4" s="309"/>
      <c r="PM4" s="309"/>
      <c r="PN4" s="309"/>
      <c r="PO4" s="309"/>
      <c r="PP4" s="309"/>
      <c r="PQ4" s="309"/>
      <c r="PR4" s="309"/>
      <c r="PS4" s="309"/>
      <c r="PT4" s="309"/>
      <c r="PU4" s="309"/>
      <c r="PV4" s="309"/>
      <c r="PW4" s="309"/>
      <c r="PX4" s="309"/>
      <c r="PY4" s="309"/>
      <c r="PZ4" s="309"/>
      <c r="QA4" s="309"/>
      <c r="QB4" s="309"/>
      <c r="QC4" s="309"/>
      <c r="QD4" s="309"/>
      <c r="QE4" s="309"/>
      <c r="QF4" s="309"/>
      <c r="QG4" s="309"/>
      <c r="QH4" s="309"/>
      <c r="QI4" s="309"/>
      <c r="QJ4" s="309"/>
      <c r="QK4" s="309"/>
      <c r="QL4" s="309"/>
      <c r="QM4" s="309"/>
      <c r="QN4" s="309"/>
      <c r="QO4" s="309"/>
      <c r="QP4" s="309"/>
      <c r="QQ4" s="309"/>
      <c r="QR4" s="309"/>
      <c r="QS4" s="309"/>
      <c r="QT4" s="309"/>
      <c r="QU4" s="309"/>
      <c r="QV4" s="309"/>
      <c r="QW4" s="309"/>
      <c r="QX4" s="309"/>
      <c r="QY4" s="309"/>
      <c r="QZ4" s="309"/>
      <c r="RA4" s="309"/>
      <c r="RB4" s="309"/>
      <c r="RC4" s="309"/>
      <c r="RD4" s="309"/>
      <c r="RE4" s="309"/>
      <c r="RF4" s="309"/>
      <c r="RG4" s="309"/>
      <c r="RH4" s="309"/>
      <c r="RI4" s="309"/>
      <c r="RJ4" s="309"/>
      <c r="RK4" s="309"/>
      <c r="RL4" s="309"/>
      <c r="RM4" s="309"/>
      <c r="RN4" s="309"/>
      <c r="RO4" s="309"/>
      <c r="RP4" s="309"/>
      <c r="RQ4" s="309"/>
      <c r="RR4" s="309"/>
      <c r="RS4" s="309"/>
      <c r="RT4" s="309"/>
      <c r="RU4" s="309"/>
      <c r="RV4" s="309"/>
      <c r="RW4" s="309"/>
      <c r="RX4" s="309"/>
      <c r="RY4" s="309"/>
      <c r="RZ4" s="309"/>
      <c r="SA4" s="309"/>
      <c r="SB4" s="309"/>
      <c r="SC4" s="309"/>
      <c r="SD4" s="309"/>
      <c r="SE4" s="309"/>
      <c r="SF4" s="309"/>
      <c r="SG4" s="309"/>
      <c r="SH4" s="309"/>
      <c r="SI4" s="309"/>
      <c r="SJ4" s="309"/>
      <c r="SK4" s="309"/>
      <c r="SL4" s="309"/>
      <c r="SM4" s="309"/>
      <c r="SN4" s="309"/>
      <c r="SO4" s="309"/>
      <c r="SP4" s="309"/>
      <c r="SQ4" s="309"/>
      <c r="SR4" s="309"/>
      <c r="SS4" s="309"/>
      <c r="ST4" s="309"/>
      <c r="SU4" s="309"/>
      <c r="SV4" s="309"/>
      <c r="SW4" s="309"/>
      <c r="SX4" s="309"/>
      <c r="SY4" s="309"/>
      <c r="SZ4" s="309"/>
      <c r="TA4" s="309"/>
      <c r="TB4" s="309"/>
      <c r="TC4" s="309"/>
      <c r="TD4" s="309"/>
      <c r="TE4" s="309"/>
      <c r="TF4" s="309"/>
      <c r="TG4" s="309"/>
      <c r="TH4" s="309"/>
      <c r="TI4" s="309"/>
      <c r="TJ4" s="309"/>
      <c r="TK4" s="309"/>
      <c r="TL4" s="309"/>
      <c r="TM4" s="309"/>
      <c r="TN4" s="309"/>
      <c r="TO4" s="309"/>
      <c r="TP4" s="309"/>
      <c r="TQ4" s="309"/>
      <c r="TR4" s="309"/>
      <c r="TS4" s="309"/>
      <c r="TT4" s="309"/>
      <c r="TU4" s="309"/>
      <c r="TV4" s="309"/>
      <c r="TW4" s="309"/>
      <c r="TX4" s="309"/>
      <c r="TY4" s="309"/>
      <c r="TZ4" s="309"/>
      <c r="UA4" s="309"/>
      <c r="UB4" s="309"/>
      <c r="UC4" s="309"/>
      <c r="UD4" s="309"/>
      <c r="UE4" s="309"/>
      <c r="UF4" s="309"/>
      <c r="UG4" s="309"/>
      <c r="UH4" s="309"/>
      <c r="UI4" s="309"/>
      <c r="UJ4" s="309"/>
      <c r="UK4" s="309"/>
      <c r="UL4" s="309"/>
      <c r="UM4" s="309"/>
      <c r="UN4" s="309"/>
      <c r="UO4" s="309"/>
      <c r="UP4" s="309"/>
      <c r="UQ4" s="309"/>
      <c r="UR4" s="309"/>
      <c r="US4" s="309"/>
      <c r="UT4" s="309"/>
      <c r="UU4" s="309"/>
      <c r="UV4" s="309"/>
      <c r="UW4" s="309"/>
      <c r="UX4" s="309"/>
      <c r="UY4" s="309"/>
      <c r="UZ4" s="309"/>
      <c r="VA4" s="309"/>
      <c r="VB4" s="309"/>
      <c r="VC4" s="309"/>
      <c r="VD4" s="309"/>
      <c r="VE4" s="309"/>
      <c r="VF4" s="309"/>
      <c r="VG4" s="309"/>
      <c r="VH4" s="309"/>
      <c r="VI4" s="309"/>
      <c r="VJ4" s="309"/>
      <c r="VK4" s="309"/>
      <c r="VL4" s="309"/>
      <c r="VM4" s="309"/>
      <c r="VN4" s="309"/>
      <c r="VO4" s="309"/>
      <c r="VP4" s="309"/>
      <c r="VQ4" s="309"/>
      <c r="VR4" s="309"/>
      <c r="VS4" s="309"/>
      <c r="VT4" s="309"/>
      <c r="VU4" s="309"/>
      <c r="VV4" s="309"/>
      <c r="VW4" s="309"/>
      <c r="VX4" s="309"/>
      <c r="VY4" s="309"/>
      <c r="VZ4" s="309"/>
      <c r="WA4" s="309"/>
      <c r="WB4" s="309"/>
      <c r="WC4" s="309"/>
      <c r="WD4" s="309"/>
      <c r="WE4" s="309"/>
      <c r="WF4" s="309"/>
      <c r="WG4" s="309"/>
      <c r="WH4" s="309"/>
      <c r="WI4" s="309"/>
      <c r="WJ4" s="309"/>
      <c r="WK4" s="309"/>
      <c r="WL4" s="309"/>
      <c r="WM4" s="309"/>
      <c r="WN4" s="309"/>
      <c r="WO4" s="309"/>
      <c r="WP4" s="309"/>
      <c r="WQ4" s="309"/>
      <c r="WR4" s="309"/>
      <c r="WS4" s="309"/>
      <c r="WT4" s="309"/>
      <c r="WU4" s="309"/>
      <c r="WV4" s="309"/>
      <c r="WW4" s="309"/>
      <c r="WX4" s="309"/>
      <c r="WY4" s="309"/>
      <c r="WZ4" s="309"/>
      <c r="XA4" s="309"/>
      <c r="XB4" s="309"/>
      <c r="XC4" s="309"/>
      <c r="XD4" s="309"/>
      <c r="XE4" s="309"/>
      <c r="XF4" s="309"/>
      <c r="XG4" s="309"/>
      <c r="XH4" s="309"/>
      <c r="XI4" s="309"/>
      <c r="XJ4" s="309"/>
      <c r="XK4" s="309"/>
      <c r="XL4" s="309"/>
      <c r="XM4" s="309"/>
      <c r="XN4" s="309"/>
      <c r="XO4" s="309"/>
      <c r="XP4" s="309"/>
      <c r="XQ4" s="309"/>
      <c r="XR4" s="309"/>
      <c r="XS4" s="309"/>
      <c r="XT4" s="309"/>
      <c r="XU4" s="309"/>
      <c r="XV4" s="309"/>
      <c r="XW4" s="309"/>
      <c r="XX4" s="309"/>
      <c r="XY4" s="309"/>
      <c r="XZ4" s="309"/>
      <c r="YA4" s="309"/>
      <c r="YB4" s="309"/>
      <c r="YC4" s="309"/>
      <c r="YD4" s="309"/>
      <c r="YE4" s="309"/>
      <c r="YF4" s="309"/>
      <c r="YG4" s="309"/>
      <c r="YH4" s="309"/>
      <c r="YI4" s="309"/>
      <c r="YJ4" s="309"/>
      <c r="YK4" s="309"/>
      <c r="YL4" s="309"/>
      <c r="YM4" s="309"/>
      <c r="YN4" s="309"/>
      <c r="YO4" s="309"/>
      <c r="YP4" s="309"/>
      <c r="YQ4" s="309"/>
      <c r="YR4" s="309"/>
      <c r="YS4" s="309"/>
      <c r="YT4" s="309"/>
      <c r="YU4" s="309"/>
      <c r="YV4" s="309"/>
      <c r="YW4" s="309"/>
      <c r="YX4" s="309"/>
      <c r="YY4" s="309"/>
      <c r="YZ4" s="309"/>
      <c r="ZA4" s="309"/>
      <c r="ZB4" s="309"/>
      <c r="ZC4" s="309"/>
      <c r="ZD4" s="309"/>
      <c r="ZE4" s="309"/>
      <c r="ZF4" s="309"/>
      <c r="ZG4" s="309"/>
      <c r="ZH4" s="309"/>
      <c r="ZI4" s="309"/>
      <c r="ZJ4" s="309"/>
      <c r="ZK4" s="309"/>
      <c r="ZL4" s="309"/>
      <c r="ZM4" s="309"/>
      <c r="ZN4" s="309"/>
      <c r="ZO4" s="309"/>
      <c r="ZP4" s="309"/>
      <c r="ZQ4" s="309"/>
      <c r="ZR4" s="309"/>
      <c r="ZS4" s="309"/>
      <c r="ZT4" s="309"/>
      <c r="ZU4" s="309"/>
      <c r="ZV4" s="309"/>
      <c r="ZW4" s="309"/>
      <c r="ZX4" s="309"/>
      <c r="ZY4" s="309"/>
      <c r="ZZ4" s="309"/>
      <c r="AAA4" s="309"/>
      <c r="AAB4" s="309"/>
      <c r="AAC4" s="309"/>
      <c r="AAD4" s="309"/>
      <c r="AAE4" s="309"/>
      <c r="AAF4" s="309"/>
      <c r="AAG4" s="309"/>
      <c r="AAH4" s="309"/>
      <c r="AAI4" s="309"/>
      <c r="AAJ4" s="309"/>
      <c r="AAK4" s="309"/>
      <c r="AAL4" s="309"/>
      <c r="AAM4" s="309"/>
      <c r="AAN4" s="309"/>
      <c r="AAO4" s="309"/>
      <c r="AAP4" s="309"/>
      <c r="AAQ4" s="309"/>
      <c r="AAR4" s="309"/>
      <c r="AAS4" s="309"/>
    </row>
    <row r="5" spans="2:721" ht="29.15" customHeight="1" x14ac:dyDescent="0.35">
      <c r="B5" s="507"/>
      <c r="C5" s="507"/>
      <c r="D5" s="507" t="s">
        <v>392</v>
      </c>
      <c r="E5" s="507"/>
      <c r="F5" s="397" t="s">
        <v>393</v>
      </c>
      <c r="G5" s="397"/>
      <c r="H5" s="397" t="s">
        <v>394</v>
      </c>
      <c r="I5" s="397"/>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09"/>
      <c r="EM5" s="309"/>
      <c r="EN5" s="309"/>
      <c r="EO5" s="309"/>
      <c r="EP5" s="309"/>
      <c r="EQ5" s="309"/>
      <c r="ER5" s="309"/>
      <c r="ES5" s="309"/>
      <c r="ET5" s="309"/>
      <c r="EU5" s="309"/>
      <c r="EV5" s="309"/>
      <c r="EW5" s="309"/>
      <c r="EX5" s="309"/>
      <c r="EY5" s="309"/>
      <c r="EZ5" s="309"/>
      <c r="FA5" s="309"/>
      <c r="FB5" s="309"/>
      <c r="FC5" s="309"/>
      <c r="FD5" s="309"/>
      <c r="FE5" s="309"/>
      <c r="FF5" s="309"/>
      <c r="FG5" s="309"/>
      <c r="FH5" s="309"/>
      <c r="FI5" s="309"/>
      <c r="FJ5" s="309"/>
      <c r="FK5" s="309"/>
      <c r="FL5" s="309"/>
      <c r="FM5" s="309"/>
      <c r="FN5" s="309"/>
      <c r="FO5" s="309"/>
      <c r="FP5" s="309"/>
      <c r="FQ5" s="309"/>
      <c r="FR5" s="309"/>
      <c r="FS5" s="309"/>
      <c r="FT5" s="309"/>
      <c r="FU5" s="309"/>
      <c r="FV5" s="309"/>
      <c r="FW5" s="309"/>
      <c r="FX5" s="309"/>
      <c r="FY5" s="309"/>
      <c r="FZ5" s="309"/>
      <c r="GA5" s="309"/>
      <c r="GB5" s="309"/>
      <c r="GC5" s="309"/>
      <c r="GD5" s="309"/>
      <c r="GE5" s="309"/>
      <c r="GF5" s="309"/>
      <c r="GG5" s="309"/>
      <c r="GH5" s="309"/>
      <c r="GI5" s="309"/>
      <c r="GJ5" s="309"/>
      <c r="GK5" s="309"/>
      <c r="GL5" s="309"/>
      <c r="GM5" s="309"/>
      <c r="GN5" s="309"/>
      <c r="GO5" s="309"/>
      <c r="GP5" s="309"/>
      <c r="GQ5" s="309"/>
      <c r="GR5" s="309"/>
      <c r="GS5" s="309"/>
      <c r="GT5" s="309"/>
      <c r="GU5" s="309"/>
      <c r="GV5" s="309"/>
      <c r="GW5" s="309"/>
      <c r="GX5" s="309"/>
      <c r="GY5" s="309"/>
      <c r="GZ5" s="309"/>
      <c r="HA5" s="309"/>
      <c r="HB5" s="309"/>
      <c r="HC5" s="309"/>
      <c r="HD5" s="309"/>
      <c r="HE5" s="309"/>
      <c r="HF5" s="309"/>
      <c r="HG5" s="309"/>
      <c r="HH5" s="309"/>
      <c r="HI5" s="309"/>
      <c r="HJ5" s="309"/>
      <c r="HK5" s="309"/>
      <c r="HL5" s="309"/>
      <c r="HM5" s="309"/>
      <c r="HN5" s="309"/>
      <c r="HO5" s="309"/>
      <c r="HP5" s="309"/>
      <c r="HQ5" s="309"/>
      <c r="HR5" s="309"/>
      <c r="HS5" s="309"/>
      <c r="HT5" s="309"/>
      <c r="HU5" s="309"/>
      <c r="HV5" s="309"/>
      <c r="HW5" s="309"/>
      <c r="HX5" s="309"/>
      <c r="HY5" s="309"/>
      <c r="HZ5" s="309"/>
      <c r="IA5" s="309"/>
      <c r="IB5" s="309"/>
      <c r="IC5" s="309"/>
      <c r="ID5" s="309"/>
      <c r="IE5" s="309"/>
      <c r="IF5" s="309"/>
      <c r="IG5" s="309"/>
      <c r="IH5" s="309"/>
      <c r="II5" s="309"/>
      <c r="IJ5" s="309"/>
      <c r="IK5" s="309"/>
      <c r="IL5" s="309"/>
      <c r="IM5" s="309"/>
      <c r="IN5" s="309"/>
      <c r="IO5" s="309"/>
      <c r="IP5" s="309"/>
      <c r="IQ5" s="309"/>
      <c r="IR5" s="309"/>
      <c r="IS5" s="309"/>
      <c r="IT5" s="309"/>
      <c r="IU5" s="309"/>
      <c r="IV5" s="309"/>
      <c r="IW5" s="309"/>
      <c r="IX5" s="309"/>
      <c r="IY5" s="309"/>
      <c r="IZ5" s="309"/>
      <c r="JA5" s="309"/>
      <c r="JB5" s="309"/>
      <c r="JC5" s="309"/>
      <c r="JD5" s="309"/>
      <c r="JE5" s="309"/>
      <c r="JF5" s="309"/>
      <c r="JG5" s="309"/>
      <c r="JH5" s="309"/>
      <c r="JI5" s="309"/>
      <c r="JJ5" s="309"/>
      <c r="JK5" s="309"/>
      <c r="JL5" s="309"/>
      <c r="JM5" s="309"/>
      <c r="JN5" s="309"/>
      <c r="JO5" s="309"/>
      <c r="JP5" s="309"/>
      <c r="JQ5" s="309"/>
      <c r="JR5" s="309"/>
      <c r="JS5" s="309"/>
      <c r="JT5" s="309"/>
      <c r="JU5" s="309"/>
      <c r="JV5" s="309"/>
      <c r="JW5" s="309"/>
      <c r="JX5" s="309"/>
      <c r="JY5" s="309"/>
      <c r="JZ5" s="309"/>
      <c r="KA5" s="309"/>
      <c r="KB5" s="309"/>
      <c r="KC5" s="309"/>
      <c r="KD5" s="309"/>
      <c r="KE5" s="309"/>
      <c r="KF5" s="309"/>
      <c r="KG5" s="309"/>
      <c r="KH5" s="309"/>
      <c r="KI5" s="309"/>
      <c r="KJ5" s="309"/>
      <c r="KK5" s="309"/>
      <c r="KL5" s="309"/>
      <c r="KM5" s="309"/>
      <c r="KN5" s="309"/>
      <c r="KO5" s="309"/>
      <c r="KP5" s="309"/>
      <c r="KQ5" s="309"/>
      <c r="KR5" s="309"/>
      <c r="KS5" s="309"/>
      <c r="KT5" s="309"/>
      <c r="KU5" s="309"/>
      <c r="KV5" s="309"/>
      <c r="KW5" s="309"/>
      <c r="KX5" s="309"/>
      <c r="KY5" s="309"/>
      <c r="KZ5" s="309"/>
      <c r="LA5" s="309"/>
      <c r="LB5" s="309"/>
      <c r="LC5" s="309"/>
      <c r="LD5" s="309"/>
      <c r="LE5" s="309"/>
      <c r="LF5" s="309"/>
      <c r="LG5" s="309"/>
      <c r="LH5" s="309"/>
      <c r="LI5" s="309"/>
      <c r="LJ5" s="309"/>
      <c r="LK5" s="309"/>
      <c r="LL5" s="309"/>
      <c r="LM5" s="309"/>
      <c r="LN5" s="309"/>
      <c r="LO5" s="309"/>
      <c r="LP5" s="309"/>
      <c r="LQ5" s="309"/>
      <c r="LR5" s="309"/>
      <c r="LS5" s="309"/>
      <c r="LT5" s="309"/>
      <c r="LU5" s="309"/>
      <c r="LV5" s="309"/>
      <c r="LW5" s="309"/>
      <c r="LX5" s="309"/>
      <c r="LY5" s="309"/>
      <c r="LZ5" s="309"/>
      <c r="MA5" s="309"/>
      <c r="MB5" s="309"/>
      <c r="MC5" s="309"/>
      <c r="MD5" s="309"/>
      <c r="ME5" s="309"/>
      <c r="MF5" s="309"/>
      <c r="MG5" s="309"/>
      <c r="MH5" s="309"/>
      <c r="MI5" s="309"/>
      <c r="MJ5" s="309"/>
      <c r="MK5" s="309"/>
      <c r="ML5" s="309"/>
      <c r="MM5" s="309"/>
      <c r="MN5" s="309"/>
      <c r="MO5" s="309"/>
      <c r="MP5" s="309"/>
      <c r="MQ5" s="309"/>
      <c r="MR5" s="309"/>
      <c r="MS5" s="309"/>
      <c r="MT5" s="309"/>
      <c r="MU5" s="309"/>
      <c r="MV5" s="309"/>
      <c r="MW5" s="309"/>
      <c r="MX5" s="309"/>
      <c r="MY5" s="309"/>
      <c r="MZ5" s="309"/>
      <c r="NA5" s="309"/>
      <c r="NB5" s="309"/>
      <c r="NC5" s="309"/>
      <c r="ND5" s="309"/>
      <c r="NE5" s="309"/>
      <c r="NF5" s="309"/>
      <c r="NG5" s="309"/>
      <c r="NH5" s="309"/>
      <c r="NI5" s="309"/>
      <c r="NJ5" s="309"/>
      <c r="NK5" s="309"/>
      <c r="NL5" s="309"/>
      <c r="NM5" s="309"/>
      <c r="NN5" s="309"/>
      <c r="NO5" s="309"/>
      <c r="NP5" s="309"/>
      <c r="NQ5" s="309"/>
      <c r="NR5" s="309"/>
      <c r="NS5" s="309"/>
      <c r="NT5" s="309"/>
      <c r="NU5" s="309"/>
      <c r="NV5" s="309"/>
      <c r="NW5" s="309"/>
      <c r="NX5" s="309"/>
      <c r="NY5" s="309"/>
      <c r="NZ5" s="309"/>
      <c r="OA5" s="309"/>
      <c r="OB5" s="309"/>
      <c r="OC5" s="309"/>
      <c r="OD5" s="309"/>
      <c r="OE5" s="309"/>
      <c r="OF5" s="309"/>
      <c r="OG5" s="309"/>
      <c r="OH5" s="309"/>
      <c r="OI5" s="309"/>
      <c r="OJ5" s="309"/>
      <c r="OK5" s="309"/>
      <c r="OL5" s="309"/>
      <c r="OM5" s="309"/>
      <c r="ON5" s="309"/>
      <c r="OO5" s="309"/>
      <c r="OP5" s="309"/>
      <c r="OQ5" s="309"/>
      <c r="OR5" s="309"/>
      <c r="OS5" s="309"/>
      <c r="OT5" s="309"/>
      <c r="OU5" s="309"/>
      <c r="OV5" s="309"/>
      <c r="OW5" s="309"/>
      <c r="OX5" s="309"/>
      <c r="OY5" s="309"/>
      <c r="OZ5" s="309"/>
      <c r="PA5" s="309"/>
      <c r="PB5" s="309"/>
      <c r="PC5" s="309"/>
      <c r="PD5" s="309"/>
      <c r="PE5" s="309"/>
      <c r="PF5" s="309"/>
      <c r="PG5" s="309"/>
      <c r="PH5" s="309"/>
      <c r="PI5" s="309"/>
      <c r="PJ5" s="309"/>
      <c r="PK5" s="309"/>
      <c r="PL5" s="309"/>
      <c r="PM5" s="309"/>
      <c r="PN5" s="309"/>
      <c r="PO5" s="309"/>
      <c r="PP5" s="309"/>
      <c r="PQ5" s="309"/>
      <c r="PR5" s="309"/>
      <c r="PS5" s="309"/>
      <c r="PT5" s="309"/>
      <c r="PU5" s="309"/>
      <c r="PV5" s="309"/>
      <c r="PW5" s="309"/>
      <c r="PX5" s="309"/>
      <c r="PY5" s="309"/>
      <c r="PZ5" s="309"/>
      <c r="QA5" s="309"/>
      <c r="QB5" s="309"/>
      <c r="QC5" s="309"/>
      <c r="QD5" s="309"/>
      <c r="QE5" s="309"/>
      <c r="QF5" s="309"/>
      <c r="QG5" s="309"/>
      <c r="QH5" s="309"/>
      <c r="QI5" s="309"/>
      <c r="QJ5" s="309"/>
      <c r="QK5" s="309"/>
      <c r="QL5" s="309"/>
      <c r="QM5" s="309"/>
      <c r="QN5" s="309"/>
      <c r="QO5" s="309"/>
      <c r="QP5" s="309"/>
      <c r="QQ5" s="309"/>
      <c r="QR5" s="309"/>
      <c r="QS5" s="309"/>
      <c r="QT5" s="309"/>
      <c r="QU5" s="309"/>
      <c r="QV5" s="309"/>
      <c r="QW5" s="309"/>
      <c r="QX5" s="309"/>
      <c r="QY5" s="309"/>
      <c r="QZ5" s="309"/>
      <c r="RA5" s="309"/>
      <c r="RB5" s="309"/>
      <c r="RC5" s="309"/>
      <c r="RD5" s="309"/>
      <c r="RE5" s="309"/>
      <c r="RF5" s="309"/>
      <c r="RG5" s="309"/>
      <c r="RH5" s="309"/>
      <c r="RI5" s="309"/>
      <c r="RJ5" s="309"/>
      <c r="RK5" s="309"/>
      <c r="RL5" s="309"/>
      <c r="RM5" s="309"/>
      <c r="RN5" s="309"/>
      <c r="RO5" s="309"/>
      <c r="RP5" s="309"/>
      <c r="RQ5" s="309"/>
      <c r="RR5" s="309"/>
      <c r="RS5" s="309"/>
      <c r="RT5" s="309"/>
      <c r="RU5" s="309"/>
      <c r="RV5" s="309"/>
      <c r="RW5" s="309"/>
      <c r="RX5" s="309"/>
      <c r="RY5" s="309"/>
      <c r="RZ5" s="309"/>
      <c r="SA5" s="309"/>
      <c r="SB5" s="309"/>
      <c r="SC5" s="309"/>
      <c r="SD5" s="309"/>
      <c r="SE5" s="309"/>
      <c r="SF5" s="309"/>
      <c r="SG5" s="309"/>
      <c r="SH5" s="309"/>
      <c r="SI5" s="309"/>
      <c r="SJ5" s="309"/>
      <c r="SK5" s="309"/>
      <c r="SL5" s="309"/>
      <c r="SM5" s="309"/>
      <c r="SN5" s="309"/>
      <c r="SO5" s="309"/>
      <c r="SP5" s="309"/>
      <c r="SQ5" s="309"/>
      <c r="SR5" s="309"/>
      <c r="SS5" s="309"/>
      <c r="ST5" s="309"/>
      <c r="SU5" s="309"/>
      <c r="SV5" s="309"/>
      <c r="SW5" s="309"/>
      <c r="SX5" s="309"/>
      <c r="SY5" s="309"/>
      <c r="SZ5" s="309"/>
      <c r="TA5" s="309"/>
      <c r="TB5" s="309"/>
      <c r="TC5" s="309"/>
      <c r="TD5" s="309"/>
      <c r="TE5" s="309"/>
      <c r="TF5" s="309"/>
      <c r="TG5" s="309"/>
      <c r="TH5" s="309"/>
      <c r="TI5" s="309"/>
      <c r="TJ5" s="309"/>
      <c r="TK5" s="309"/>
      <c r="TL5" s="309"/>
      <c r="TM5" s="309"/>
      <c r="TN5" s="309"/>
      <c r="TO5" s="309"/>
      <c r="TP5" s="309"/>
      <c r="TQ5" s="309"/>
      <c r="TR5" s="309"/>
      <c r="TS5" s="309"/>
      <c r="TT5" s="309"/>
      <c r="TU5" s="309"/>
      <c r="TV5" s="309"/>
      <c r="TW5" s="309"/>
      <c r="TX5" s="309"/>
      <c r="TY5" s="309"/>
      <c r="TZ5" s="309"/>
      <c r="UA5" s="309"/>
      <c r="UB5" s="309"/>
      <c r="UC5" s="309"/>
      <c r="UD5" s="309"/>
      <c r="UE5" s="309"/>
      <c r="UF5" s="309"/>
      <c r="UG5" s="309"/>
      <c r="UH5" s="309"/>
      <c r="UI5" s="309"/>
      <c r="UJ5" s="309"/>
      <c r="UK5" s="309"/>
      <c r="UL5" s="309"/>
      <c r="UM5" s="309"/>
      <c r="UN5" s="309"/>
      <c r="UO5" s="309"/>
      <c r="UP5" s="309"/>
      <c r="UQ5" s="309"/>
      <c r="UR5" s="309"/>
      <c r="US5" s="309"/>
      <c r="UT5" s="309"/>
      <c r="UU5" s="309"/>
      <c r="UV5" s="309"/>
      <c r="UW5" s="309"/>
      <c r="UX5" s="309"/>
      <c r="UY5" s="309"/>
      <c r="UZ5" s="309"/>
      <c r="VA5" s="309"/>
      <c r="VB5" s="309"/>
      <c r="VC5" s="309"/>
      <c r="VD5" s="309"/>
      <c r="VE5" s="309"/>
      <c r="VF5" s="309"/>
      <c r="VG5" s="309"/>
      <c r="VH5" s="309"/>
      <c r="VI5" s="309"/>
      <c r="VJ5" s="309"/>
      <c r="VK5" s="309"/>
      <c r="VL5" s="309"/>
      <c r="VM5" s="309"/>
      <c r="VN5" s="309"/>
      <c r="VO5" s="309"/>
      <c r="VP5" s="309"/>
      <c r="VQ5" s="309"/>
      <c r="VR5" s="309"/>
      <c r="VS5" s="309"/>
      <c r="VT5" s="309"/>
      <c r="VU5" s="309"/>
      <c r="VV5" s="309"/>
      <c r="VW5" s="309"/>
      <c r="VX5" s="309"/>
      <c r="VY5" s="309"/>
      <c r="VZ5" s="309"/>
      <c r="WA5" s="309"/>
      <c r="WB5" s="309"/>
      <c r="WC5" s="309"/>
      <c r="WD5" s="309"/>
      <c r="WE5" s="309"/>
      <c r="WF5" s="309"/>
      <c r="WG5" s="309"/>
      <c r="WH5" s="309"/>
      <c r="WI5" s="309"/>
      <c r="WJ5" s="309"/>
      <c r="WK5" s="309"/>
      <c r="WL5" s="309"/>
      <c r="WM5" s="309"/>
      <c r="WN5" s="309"/>
      <c r="WO5" s="309"/>
      <c r="WP5" s="309"/>
      <c r="WQ5" s="309"/>
      <c r="WR5" s="309"/>
      <c r="WS5" s="309"/>
      <c r="WT5" s="309"/>
      <c r="WU5" s="309"/>
      <c r="WV5" s="309"/>
      <c r="WW5" s="309"/>
      <c r="WX5" s="309"/>
      <c r="WY5" s="309"/>
      <c r="WZ5" s="309"/>
      <c r="XA5" s="309"/>
      <c r="XB5" s="309"/>
      <c r="XC5" s="309"/>
      <c r="XD5" s="309"/>
      <c r="XE5" s="309"/>
      <c r="XF5" s="309"/>
      <c r="XG5" s="309"/>
      <c r="XH5" s="309"/>
      <c r="XI5" s="309"/>
      <c r="XJ5" s="309"/>
      <c r="XK5" s="309"/>
      <c r="XL5" s="309"/>
      <c r="XM5" s="309"/>
      <c r="XN5" s="309"/>
      <c r="XO5" s="309"/>
      <c r="XP5" s="309"/>
      <c r="XQ5" s="309"/>
      <c r="XR5" s="309"/>
      <c r="XS5" s="309"/>
      <c r="XT5" s="309"/>
      <c r="XU5" s="309"/>
      <c r="XV5" s="309"/>
      <c r="XW5" s="309"/>
      <c r="XX5" s="309"/>
      <c r="XY5" s="309"/>
      <c r="XZ5" s="309"/>
      <c r="YA5" s="309"/>
      <c r="YB5" s="309"/>
      <c r="YC5" s="309"/>
      <c r="YD5" s="309"/>
      <c r="YE5" s="309"/>
      <c r="YF5" s="309"/>
      <c r="YG5" s="309"/>
      <c r="YH5" s="309"/>
      <c r="YI5" s="309"/>
      <c r="YJ5" s="309"/>
      <c r="YK5" s="309"/>
      <c r="YL5" s="309"/>
      <c r="YM5" s="309"/>
      <c r="YN5" s="309"/>
      <c r="YO5" s="309"/>
      <c r="YP5" s="309"/>
      <c r="YQ5" s="309"/>
      <c r="YR5" s="309"/>
      <c r="YS5" s="309"/>
      <c r="YT5" s="309"/>
      <c r="YU5" s="309"/>
      <c r="YV5" s="309"/>
      <c r="YW5" s="309"/>
      <c r="YX5" s="309"/>
      <c r="YY5" s="309"/>
      <c r="YZ5" s="309"/>
      <c r="ZA5" s="309"/>
      <c r="ZB5" s="309"/>
      <c r="ZC5" s="309"/>
      <c r="ZD5" s="309"/>
      <c r="ZE5" s="309"/>
      <c r="ZF5" s="309"/>
      <c r="ZG5" s="309"/>
      <c r="ZH5" s="309"/>
      <c r="ZI5" s="309"/>
      <c r="ZJ5" s="309"/>
      <c r="ZK5" s="309"/>
      <c r="ZL5" s="309"/>
      <c r="ZM5" s="309"/>
      <c r="ZN5" s="309"/>
      <c r="ZO5" s="309"/>
      <c r="ZP5" s="309"/>
      <c r="ZQ5" s="309"/>
      <c r="ZR5" s="309"/>
      <c r="ZS5" s="309"/>
      <c r="ZT5" s="309"/>
      <c r="ZU5" s="309"/>
      <c r="ZV5" s="309"/>
      <c r="ZW5" s="309"/>
      <c r="ZX5" s="309"/>
      <c r="ZY5" s="309"/>
      <c r="ZZ5" s="309"/>
      <c r="AAA5" s="309"/>
      <c r="AAB5" s="309"/>
      <c r="AAC5" s="309"/>
      <c r="AAD5" s="309"/>
      <c r="AAE5" s="309"/>
      <c r="AAF5" s="309"/>
      <c r="AAG5" s="309"/>
      <c r="AAH5" s="309"/>
      <c r="AAI5" s="309"/>
      <c r="AAJ5" s="309"/>
      <c r="AAK5" s="309"/>
      <c r="AAL5" s="309"/>
      <c r="AAM5" s="309"/>
      <c r="AAN5" s="309"/>
      <c r="AAO5" s="309"/>
      <c r="AAP5" s="309"/>
      <c r="AAQ5" s="309"/>
      <c r="AAR5" s="309"/>
      <c r="AAS5" s="309"/>
    </row>
    <row r="6" spans="2:721" x14ac:dyDescent="0.35">
      <c r="B6" s="507"/>
      <c r="C6" s="507"/>
      <c r="D6" s="151" t="s">
        <v>395</v>
      </c>
      <c r="E6" s="151" t="s">
        <v>396</v>
      </c>
      <c r="F6" s="151" t="s">
        <v>395</v>
      </c>
      <c r="G6" s="151" t="s">
        <v>396</v>
      </c>
      <c r="H6" s="151" t="s">
        <v>395</v>
      </c>
      <c r="I6" s="151" t="s">
        <v>396</v>
      </c>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c r="IO6" s="308"/>
      <c r="IP6" s="308"/>
      <c r="IQ6" s="308"/>
      <c r="IR6" s="308"/>
      <c r="IS6" s="308"/>
      <c r="IT6" s="308"/>
      <c r="IU6" s="308"/>
      <c r="IV6" s="308"/>
      <c r="IW6" s="308"/>
      <c r="IX6" s="308"/>
      <c r="IY6" s="308"/>
      <c r="IZ6" s="308"/>
      <c r="JA6" s="308"/>
      <c r="JB6" s="308"/>
      <c r="JC6" s="308"/>
      <c r="JD6" s="308"/>
      <c r="JE6" s="308"/>
      <c r="JF6" s="308"/>
      <c r="JG6" s="308"/>
      <c r="JH6" s="308"/>
      <c r="JI6" s="308"/>
      <c r="JJ6" s="308"/>
      <c r="JK6" s="308"/>
      <c r="JL6" s="308"/>
      <c r="JM6" s="308"/>
      <c r="JN6" s="308"/>
      <c r="JO6" s="308"/>
      <c r="JP6" s="308"/>
      <c r="JQ6" s="308"/>
      <c r="JR6" s="308"/>
      <c r="JS6" s="308"/>
      <c r="JT6" s="308"/>
      <c r="JU6" s="308"/>
      <c r="JV6" s="308"/>
      <c r="JW6" s="308"/>
      <c r="JX6" s="308"/>
      <c r="JY6" s="308"/>
      <c r="JZ6" s="308"/>
      <c r="KA6" s="308"/>
      <c r="KB6" s="308"/>
      <c r="KC6" s="308"/>
      <c r="KD6" s="308"/>
      <c r="KE6" s="308"/>
      <c r="KF6" s="308"/>
      <c r="KG6" s="308"/>
      <c r="KH6" s="308"/>
      <c r="KI6" s="308"/>
      <c r="KJ6" s="308"/>
      <c r="KK6" s="308"/>
      <c r="KL6" s="308"/>
      <c r="KM6" s="308"/>
      <c r="KN6" s="308"/>
      <c r="KO6" s="308"/>
      <c r="KP6" s="308"/>
      <c r="KQ6" s="308"/>
      <c r="KR6" s="308"/>
      <c r="KS6" s="308"/>
      <c r="KT6" s="308"/>
      <c r="KU6" s="308"/>
      <c r="KV6" s="308"/>
      <c r="KW6" s="308"/>
      <c r="KX6" s="308"/>
      <c r="KY6" s="308"/>
      <c r="KZ6" s="308"/>
      <c r="LA6" s="308"/>
      <c r="LB6" s="308"/>
      <c r="LC6" s="308"/>
      <c r="LD6" s="308"/>
      <c r="LE6" s="308"/>
      <c r="LF6" s="308"/>
      <c r="LG6" s="308"/>
      <c r="LH6" s="308"/>
      <c r="LI6" s="308"/>
      <c r="LJ6" s="308"/>
      <c r="LK6" s="308"/>
      <c r="LL6" s="308"/>
      <c r="LM6" s="308"/>
      <c r="LN6" s="308"/>
      <c r="LO6" s="308"/>
      <c r="LP6" s="308"/>
      <c r="LQ6" s="308"/>
      <c r="LR6" s="308"/>
      <c r="LS6" s="308"/>
      <c r="LT6" s="308"/>
      <c r="LU6" s="308"/>
      <c r="LV6" s="308"/>
      <c r="LW6" s="308"/>
      <c r="LX6" s="308"/>
      <c r="LY6" s="308"/>
      <c r="LZ6" s="308"/>
      <c r="MA6" s="308"/>
      <c r="MB6" s="308"/>
      <c r="MC6" s="308"/>
      <c r="MD6" s="308"/>
      <c r="ME6" s="308"/>
      <c r="MF6" s="308"/>
      <c r="MG6" s="308"/>
      <c r="MH6" s="308"/>
      <c r="MI6" s="308"/>
      <c r="MJ6" s="308"/>
      <c r="MK6" s="308"/>
      <c r="ML6" s="308"/>
      <c r="MM6" s="308"/>
      <c r="MN6" s="308"/>
      <c r="MO6" s="308"/>
      <c r="MP6" s="308"/>
      <c r="MQ6" s="308"/>
      <c r="MR6" s="308"/>
      <c r="MS6" s="308"/>
      <c r="MT6" s="308"/>
      <c r="MU6" s="308"/>
      <c r="MV6" s="308"/>
      <c r="MW6" s="308"/>
      <c r="MX6" s="308"/>
      <c r="MY6" s="308"/>
      <c r="MZ6" s="308"/>
      <c r="NA6" s="308"/>
      <c r="NB6" s="308"/>
      <c r="NC6" s="308"/>
      <c r="ND6" s="308"/>
      <c r="NE6" s="308"/>
      <c r="NF6" s="308"/>
      <c r="NG6" s="308"/>
      <c r="NH6" s="308"/>
      <c r="NI6" s="308"/>
      <c r="NJ6" s="308"/>
      <c r="NK6" s="308"/>
      <c r="NL6" s="308"/>
      <c r="NM6" s="308"/>
      <c r="NN6" s="308"/>
      <c r="NO6" s="308"/>
      <c r="NP6" s="308"/>
      <c r="NQ6" s="308"/>
      <c r="NR6" s="308"/>
      <c r="NS6" s="308"/>
      <c r="NT6" s="308"/>
      <c r="NU6" s="308"/>
      <c r="NV6" s="308"/>
      <c r="NW6" s="308"/>
      <c r="NX6" s="308"/>
      <c r="NY6" s="308"/>
      <c r="NZ6" s="308"/>
      <c r="OA6" s="308"/>
      <c r="OB6" s="308"/>
      <c r="OC6" s="308"/>
      <c r="OD6" s="308"/>
      <c r="OE6" s="308"/>
      <c r="OF6" s="308"/>
      <c r="OG6" s="308"/>
      <c r="OH6" s="308"/>
      <c r="OI6" s="308"/>
      <c r="OJ6" s="308"/>
      <c r="OK6" s="308"/>
      <c r="OL6" s="308"/>
      <c r="OM6" s="308"/>
      <c r="ON6" s="308"/>
      <c r="OO6" s="308"/>
      <c r="OP6" s="308"/>
      <c r="OQ6" s="308"/>
      <c r="OR6" s="308"/>
      <c r="OS6" s="308"/>
      <c r="OT6" s="308"/>
      <c r="OU6" s="308"/>
      <c r="OV6" s="308"/>
      <c r="OW6" s="308"/>
      <c r="OX6" s="308"/>
      <c r="OY6" s="308"/>
      <c r="OZ6" s="308"/>
      <c r="PA6" s="308"/>
      <c r="PB6" s="308"/>
      <c r="PC6" s="308"/>
      <c r="PD6" s="308"/>
      <c r="PE6" s="308"/>
      <c r="PF6" s="308"/>
      <c r="PG6" s="308"/>
      <c r="PH6" s="308"/>
      <c r="PI6" s="308"/>
      <c r="PJ6" s="308"/>
      <c r="PK6" s="308"/>
      <c r="PL6" s="308"/>
      <c r="PM6" s="308"/>
      <c r="PN6" s="308"/>
      <c r="PO6" s="308"/>
      <c r="PP6" s="308"/>
      <c r="PQ6" s="308"/>
      <c r="PR6" s="308"/>
      <c r="PS6" s="308"/>
      <c r="PT6" s="308"/>
      <c r="PU6" s="308"/>
      <c r="PV6" s="308"/>
      <c r="PW6" s="308"/>
      <c r="PX6" s="308"/>
      <c r="PY6" s="308"/>
      <c r="PZ6" s="308"/>
      <c r="QA6" s="308"/>
      <c r="QB6" s="308"/>
      <c r="QC6" s="308"/>
      <c r="QD6" s="308"/>
      <c r="QE6" s="308"/>
      <c r="QF6" s="308"/>
      <c r="QG6" s="308"/>
      <c r="QH6" s="308"/>
      <c r="QI6" s="308"/>
      <c r="QJ6" s="308"/>
      <c r="QK6" s="308"/>
      <c r="QL6" s="308"/>
      <c r="QM6" s="308"/>
      <c r="QN6" s="308"/>
      <c r="QO6" s="308"/>
      <c r="QP6" s="308"/>
      <c r="QQ6" s="308"/>
      <c r="QR6" s="308"/>
      <c r="QS6" s="308"/>
      <c r="QT6" s="308"/>
      <c r="QU6" s="308"/>
      <c r="QV6" s="308"/>
      <c r="QW6" s="308"/>
      <c r="QX6" s="308"/>
      <c r="QY6" s="308"/>
      <c r="QZ6" s="308"/>
      <c r="RA6" s="308"/>
      <c r="RB6" s="308"/>
      <c r="RC6" s="308"/>
      <c r="RD6" s="308"/>
      <c r="RE6" s="308"/>
      <c r="RF6" s="308"/>
      <c r="RG6" s="308"/>
      <c r="RH6" s="308"/>
      <c r="RI6" s="308"/>
      <c r="RJ6" s="308"/>
      <c r="RK6" s="308"/>
      <c r="RL6" s="308"/>
      <c r="RM6" s="308"/>
      <c r="RN6" s="308"/>
      <c r="RO6" s="308"/>
      <c r="RP6" s="308"/>
      <c r="RQ6" s="308"/>
      <c r="RR6" s="308"/>
      <c r="RS6" s="308"/>
      <c r="RT6" s="308"/>
      <c r="RU6" s="308"/>
      <c r="RV6" s="308"/>
      <c r="RW6" s="308"/>
      <c r="RX6" s="308"/>
      <c r="RY6" s="308"/>
      <c r="RZ6" s="308"/>
      <c r="SA6" s="308"/>
      <c r="SB6" s="308"/>
      <c r="SC6" s="308"/>
      <c r="SD6" s="308"/>
      <c r="SE6" s="308"/>
      <c r="SF6" s="308"/>
      <c r="SG6" s="308"/>
      <c r="SH6" s="308"/>
      <c r="SI6" s="308"/>
      <c r="SJ6" s="308"/>
      <c r="SK6" s="308"/>
      <c r="SL6" s="308"/>
      <c r="SM6" s="308"/>
      <c r="SN6" s="308"/>
      <c r="SO6" s="308"/>
      <c r="SP6" s="308"/>
      <c r="SQ6" s="308"/>
      <c r="SR6" s="308"/>
      <c r="SS6" s="308"/>
      <c r="ST6" s="308"/>
      <c r="SU6" s="308"/>
      <c r="SV6" s="308"/>
      <c r="SW6" s="308"/>
      <c r="SX6" s="308"/>
      <c r="SY6" s="308"/>
      <c r="SZ6" s="308"/>
      <c r="TA6" s="308"/>
      <c r="TB6" s="308"/>
      <c r="TC6" s="308"/>
      <c r="TD6" s="308"/>
      <c r="TE6" s="308"/>
      <c r="TF6" s="308"/>
      <c r="TG6" s="308"/>
      <c r="TH6" s="308"/>
      <c r="TI6" s="308"/>
      <c r="TJ6" s="308"/>
      <c r="TK6" s="308"/>
      <c r="TL6" s="308"/>
      <c r="TM6" s="308"/>
      <c r="TN6" s="308"/>
      <c r="TO6" s="308"/>
      <c r="TP6" s="308"/>
      <c r="TQ6" s="308"/>
      <c r="TR6" s="308"/>
      <c r="TS6" s="308"/>
      <c r="TT6" s="308"/>
      <c r="TU6" s="308"/>
      <c r="TV6" s="308"/>
      <c r="TW6" s="308"/>
      <c r="TX6" s="308"/>
      <c r="TY6" s="308"/>
      <c r="TZ6" s="308"/>
      <c r="UA6" s="308"/>
      <c r="UB6" s="308"/>
      <c r="UC6" s="308"/>
      <c r="UD6" s="308"/>
      <c r="UE6" s="308"/>
      <c r="UF6" s="308"/>
      <c r="UG6" s="308"/>
      <c r="UH6" s="308"/>
      <c r="UI6" s="308"/>
      <c r="UJ6" s="308"/>
      <c r="UK6" s="308"/>
      <c r="UL6" s="308"/>
      <c r="UM6" s="308"/>
      <c r="UN6" s="308"/>
      <c r="UO6" s="308"/>
      <c r="UP6" s="308"/>
      <c r="UQ6" s="308"/>
      <c r="UR6" s="308"/>
      <c r="US6" s="308"/>
      <c r="UT6" s="308"/>
      <c r="UU6" s="308"/>
      <c r="UV6" s="308"/>
      <c r="UW6" s="308"/>
      <c r="UX6" s="308"/>
      <c r="UY6" s="308"/>
      <c r="UZ6" s="308"/>
      <c r="VA6" s="308"/>
      <c r="VB6" s="308"/>
      <c r="VC6" s="308"/>
      <c r="VD6" s="308"/>
      <c r="VE6" s="308"/>
      <c r="VF6" s="308"/>
      <c r="VG6" s="308"/>
      <c r="VH6" s="308"/>
      <c r="VI6" s="308"/>
      <c r="VJ6" s="308"/>
      <c r="VK6" s="308"/>
      <c r="VL6" s="308"/>
      <c r="VM6" s="308"/>
      <c r="VN6" s="308"/>
      <c r="VO6" s="308"/>
      <c r="VP6" s="308"/>
      <c r="VQ6" s="308"/>
      <c r="VR6" s="308"/>
      <c r="VS6" s="308"/>
      <c r="VT6" s="308"/>
      <c r="VU6" s="308"/>
      <c r="VV6" s="308"/>
      <c r="VW6" s="308"/>
      <c r="VX6" s="308"/>
      <c r="VY6" s="308"/>
      <c r="VZ6" s="308"/>
      <c r="WA6" s="308"/>
      <c r="WB6" s="308"/>
      <c r="WC6" s="308"/>
      <c r="WD6" s="308"/>
      <c r="WE6" s="308"/>
      <c r="WF6" s="308"/>
      <c r="WG6" s="308"/>
      <c r="WH6" s="308"/>
      <c r="WI6" s="308"/>
      <c r="WJ6" s="308"/>
      <c r="WK6" s="308"/>
      <c r="WL6" s="308"/>
      <c r="WM6" s="308"/>
      <c r="WN6" s="308"/>
      <c r="WO6" s="308"/>
      <c r="WP6" s="308"/>
      <c r="WQ6" s="308"/>
      <c r="WR6" s="308"/>
      <c r="WS6" s="308"/>
      <c r="WT6" s="308"/>
      <c r="WU6" s="308"/>
      <c r="WV6" s="308"/>
      <c r="WW6" s="308"/>
      <c r="WX6" s="308"/>
      <c r="WY6" s="308"/>
      <c r="WZ6" s="308"/>
      <c r="XA6" s="308"/>
      <c r="XB6" s="308"/>
      <c r="XC6" s="308"/>
      <c r="XD6" s="308"/>
      <c r="XE6" s="308"/>
      <c r="XF6" s="308"/>
      <c r="XG6" s="308"/>
      <c r="XH6" s="308"/>
      <c r="XI6" s="308"/>
      <c r="XJ6" s="308"/>
      <c r="XK6" s="308"/>
      <c r="XL6" s="308"/>
      <c r="XM6" s="308"/>
      <c r="XN6" s="308"/>
      <c r="XO6" s="308"/>
      <c r="XP6" s="308"/>
      <c r="XQ6" s="308"/>
      <c r="XR6" s="308"/>
      <c r="XS6" s="308"/>
      <c r="XT6" s="308"/>
      <c r="XU6" s="308"/>
      <c r="XV6" s="308"/>
      <c r="XW6" s="308"/>
      <c r="XX6" s="308"/>
      <c r="XY6" s="308"/>
      <c r="XZ6" s="308"/>
      <c r="YA6" s="308"/>
      <c r="YB6" s="308"/>
      <c r="YC6" s="308"/>
      <c r="YD6" s="308"/>
      <c r="YE6" s="308"/>
      <c r="YF6" s="308"/>
      <c r="YG6" s="308"/>
      <c r="YH6" s="308"/>
      <c r="YI6" s="308"/>
      <c r="YJ6" s="308"/>
      <c r="YK6" s="308"/>
      <c r="YL6" s="308"/>
      <c r="YM6" s="308"/>
      <c r="YN6" s="308"/>
      <c r="YO6" s="308"/>
      <c r="YP6" s="308"/>
      <c r="YQ6" s="308"/>
      <c r="YR6" s="308"/>
      <c r="YS6" s="308"/>
      <c r="YT6" s="308"/>
      <c r="YU6" s="308"/>
      <c r="YV6" s="308"/>
      <c r="YW6" s="308"/>
      <c r="YX6" s="308"/>
      <c r="YY6" s="308"/>
      <c r="YZ6" s="308"/>
      <c r="ZA6" s="308"/>
      <c r="ZB6" s="308"/>
      <c r="ZC6" s="308"/>
      <c r="ZD6" s="308"/>
      <c r="ZE6" s="308"/>
      <c r="ZF6" s="308"/>
      <c r="ZG6" s="308"/>
      <c r="ZH6" s="308"/>
      <c r="ZI6" s="308"/>
      <c r="ZJ6" s="308"/>
      <c r="ZK6" s="308"/>
      <c r="ZL6" s="308"/>
      <c r="ZM6" s="308"/>
      <c r="ZN6" s="308"/>
      <c r="ZO6" s="308"/>
      <c r="ZP6" s="308"/>
      <c r="ZQ6" s="308"/>
      <c r="ZR6" s="308"/>
      <c r="ZS6" s="308"/>
      <c r="ZT6" s="308"/>
      <c r="ZU6" s="308"/>
      <c r="ZV6" s="308"/>
      <c r="ZW6" s="308"/>
      <c r="ZX6" s="308"/>
      <c r="ZY6" s="308"/>
      <c r="ZZ6" s="308"/>
      <c r="AAA6" s="308"/>
      <c r="AAB6" s="308"/>
      <c r="AAC6" s="308"/>
      <c r="AAD6" s="308"/>
      <c r="AAE6" s="308"/>
      <c r="AAF6" s="308"/>
      <c r="AAG6" s="308"/>
      <c r="AAH6" s="308"/>
      <c r="AAI6" s="308"/>
      <c r="AAJ6" s="308"/>
      <c r="AAK6" s="308"/>
      <c r="AAL6" s="308"/>
      <c r="AAM6" s="308"/>
      <c r="AAN6" s="308"/>
      <c r="AAO6" s="308"/>
      <c r="AAP6" s="308"/>
      <c r="AAQ6" s="308"/>
      <c r="AAR6" s="308"/>
      <c r="AAS6" s="308"/>
    </row>
    <row r="7" spans="2:721" ht="43.5" x14ac:dyDescent="0.35">
      <c r="B7" s="150">
        <v>1</v>
      </c>
      <c r="C7" s="148" t="s">
        <v>410</v>
      </c>
      <c r="D7" s="152">
        <f>+F7+H7</f>
        <v>0</v>
      </c>
      <c r="E7" s="153">
        <f>+G7+I7</f>
        <v>0</v>
      </c>
      <c r="F7" s="152">
        <v>0</v>
      </c>
      <c r="G7" s="153">
        <v>0</v>
      </c>
      <c r="H7" s="153">
        <v>0</v>
      </c>
      <c r="I7" s="153">
        <v>0</v>
      </c>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c r="IW7" s="310"/>
      <c r="IX7" s="310"/>
      <c r="IY7" s="310"/>
      <c r="IZ7" s="310"/>
      <c r="JA7" s="310"/>
      <c r="JB7" s="310"/>
      <c r="JC7" s="310"/>
      <c r="JD7" s="310"/>
      <c r="JE7" s="310"/>
      <c r="JF7" s="310"/>
      <c r="JG7" s="310"/>
      <c r="JH7" s="310"/>
      <c r="JI7" s="310"/>
      <c r="JJ7" s="310"/>
      <c r="JK7" s="310"/>
      <c r="JL7" s="310"/>
      <c r="JM7" s="310"/>
      <c r="JN7" s="310"/>
      <c r="JO7" s="310"/>
      <c r="JP7" s="310"/>
      <c r="JQ7" s="310"/>
      <c r="JR7" s="310"/>
      <c r="JS7" s="310"/>
      <c r="JT7" s="310"/>
      <c r="JU7" s="310"/>
      <c r="JV7" s="310"/>
      <c r="JW7" s="310"/>
      <c r="JX7" s="310"/>
      <c r="JY7" s="310"/>
      <c r="JZ7" s="310"/>
      <c r="KA7" s="310"/>
      <c r="KB7" s="310"/>
      <c r="KC7" s="310"/>
      <c r="KD7" s="310"/>
      <c r="KE7" s="310"/>
      <c r="KF7" s="310"/>
      <c r="KG7" s="310"/>
      <c r="KH7" s="310"/>
      <c r="KI7" s="310"/>
      <c r="KJ7" s="310"/>
      <c r="KK7" s="310"/>
      <c r="KL7" s="310"/>
      <c r="KM7" s="310"/>
      <c r="KN7" s="310"/>
      <c r="KO7" s="310"/>
      <c r="KP7" s="310"/>
      <c r="KQ7" s="310"/>
      <c r="KR7" s="310"/>
      <c r="KS7" s="310"/>
      <c r="KT7" s="310"/>
      <c r="KU7" s="310"/>
      <c r="KV7" s="310"/>
      <c r="KW7" s="310"/>
      <c r="KX7" s="310"/>
      <c r="KY7" s="310"/>
      <c r="KZ7" s="310"/>
      <c r="LA7" s="310"/>
      <c r="LB7" s="310"/>
      <c r="LC7" s="310"/>
      <c r="LD7" s="310"/>
      <c r="LE7" s="310"/>
      <c r="LF7" s="310"/>
      <c r="LG7" s="310"/>
      <c r="LH7" s="310"/>
      <c r="LI7" s="310"/>
      <c r="LJ7" s="310"/>
      <c r="LK7" s="310"/>
      <c r="LL7" s="310"/>
      <c r="LM7" s="310"/>
      <c r="LN7" s="310"/>
      <c r="LO7" s="310"/>
      <c r="LP7" s="310"/>
      <c r="LQ7" s="310"/>
      <c r="LR7" s="310"/>
      <c r="LS7" s="310"/>
      <c r="LT7" s="310"/>
      <c r="LU7" s="310"/>
      <c r="LV7" s="310"/>
      <c r="LW7" s="310"/>
      <c r="LX7" s="310"/>
      <c r="LY7" s="310"/>
      <c r="LZ7" s="310"/>
      <c r="MA7" s="310"/>
      <c r="MB7" s="310"/>
      <c r="MC7" s="310"/>
      <c r="MD7" s="310"/>
      <c r="ME7" s="310"/>
      <c r="MF7" s="310"/>
      <c r="MG7" s="310"/>
      <c r="MH7" s="310"/>
      <c r="MI7" s="310"/>
      <c r="MJ7" s="310"/>
      <c r="MK7" s="310"/>
      <c r="ML7" s="310"/>
      <c r="MM7" s="310"/>
      <c r="MN7" s="310"/>
      <c r="MO7" s="310"/>
      <c r="MP7" s="310"/>
      <c r="MQ7" s="310"/>
      <c r="MR7" s="310"/>
      <c r="MS7" s="310"/>
      <c r="MT7" s="310"/>
      <c r="MU7" s="310"/>
      <c r="MV7" s="310"/>
      <c r="MW7" s="310"/>
      <c r="MX7" s="310"/>
      <c r="MY7" s="310"/>
      <c r="MZ7" s="310"/>
      <c r="NA7" s="310"/>
      <c r="NB7" s="310"/>
      <c r="NC7" s="310"/>
      <c r="ND7" s="310"/>
      <c r="NE7" s="310"/>
      <c r="NF7" s="310"/>
      <c r="NG7" s="310"/>
      <c r="NH7" s="310"/>
      <c r="NI7" s="310"/>
      <c r="NJ7" s="310"/>
      <c r="NK7" s="310"/>
      <c r="NL7" s="310"/>
      <c r="NM7" s="310"/>
      <c r="NN7" s="310"/>
      <c r="NO7" s="310"/>
      <c r="NP7" s="310"/>
      <c r="NQ7" s="310"/>
      <c r="NR7" s="310"/>
      <c r="NS7" s="310"/>
      <c r="NT7" s="310"/>
      <c r="NU7" s="310"/>
      <c r="NV7" s="310"/>
      <c r="NW7" s="310"/>
      <c r="NX7" s="310"/>
      <c r="NY7" s="310"/>
      <c r="NZ7" s="310"/>
      <c r="OA7" s="310"/>
      <c r="OB7" s="310"/>
      <c r="OC7" s="310"/>
      <c r="OD7" s="310"/>
      <c r="OE7" s="310"/>
      <c r="OF7" s="310"/>
      <c r="OG7" s="310"/>
      <c r="OH7" s="310"/>
      <c r="OI7" s="310"/>
      <c r="OJ7" s="310"/>
      <c r="OK7" s="310"/>
      <c r="OL7" s="310"/>
      <c r="OM7" s="310"/>
      <c r="ON7" s="310"/>
      <c r="OO7" s="310"/>
      <c r="OP7" s="310"/>
      <c r="OQ7" s="310"/>
      <c r="OR7" s="310"/>
      <c r="OS7" s="310"/>
      <c r="OT7" s="310"/>
      <c r="OU7" s="310"/>
      <c r="OV7" s="310"/>
      <c r="OW7" s="310"/>
      <c r="OX7" s="310"/>
      <c r="OY7" s="310"/>
      <c r="OZ7" s="310"/>
      <c r="PA7" s="310"/>
      <c r="PB7" s="310"/>
      <c r="PC7" s="310"/>
      <c r="PD7" s="310"/>
      <c r="PE7" s="310"/>
      <c r="PF7" s="310"/>
      <c r="PG7" s="310"/>
      <c r="PH7" s="310"/>
      <c r="PI7" s="310"/>
      <c r="PJ7" s="310"/>
      <c r="PK7" s="310"/>
      <c r="PL7" s="310"/>
      <c r="PM7" s="310"/>
      <c r="PN7" s="310"/>
      <c r="PO7" s="310"/>
      <c r="PP7" s="310"/>
      <c r="PQ7" s="310"/>
      <c r="PR7" s="310"/>
      <c r="PS7" s="310"/>
      <c r="PT7" s="310"/>
      <c r="PU7" s="310"/>
      <c r="PV7" s="310"/>
      <c r="PW7" s="310"/>
      <c r="PX7" s="310"/>
      <c r="PY7" s="310"/>
      <c r="PZ7" s="310"/>
      <c r="QA7" s="310"/>
      <c r="QB7" s="310"/>
      <c r="QC7" s="310"/>
      <c r="QD7" s="310"/>
      <c r="QE7" s="310"/>
      <c r="QF7" s="310"/>
      <c r="QG7" s="310"/>
      <c r="QH7" s="310"/>
      <c r="QI7" s="310"/>
      <c r="QJ7" s="310"/>
      <c r="QK7" s="310"/>
      <c r="QL7" s="310"/>
      <c r="QM7" s="310"/>
      <c r="QN7" s="310"/>
      <c r="QO7" s="310"/>
      <c r="QP7" s="310"/>
      <c r="QQ7" s="310"/>
      <c r="QR7" s="310"/>
      <c r="QS7" s="310"/>
      <c r="QT7" s="310"/>
      <c r="QU7" s="310"/>
      <c r="QV7" s="310"/>
      <c r="QW7" s="310"/>
      <c r="QX7" s="310"/>
      <c r="QY7" s="310"/>
      <c r="QZ7" s="310"/>
      <c r="RA7" s="310"/>
      <c r="RB7" s="310"/>
      <c r="RC7" s="310"/>
      <c r="RD7" s="310"/>
      <c r="RE7" s="310"/>
      <c r="RF7" s="310"/>
      <c r="RG7" s="310"/>
      <c r="RH7" s="310"/>
      <c r="RI7" s="310"/>
      <c r="RJ7" s="310"/>
      <c r="RK7" s="310"/>
      <c r="RL7" s="310"/>
      <c r="RM7" s="310"/>
      <c r="RN7" s="310"/>
      <c r="RO7" s="310"/>
      <c r="RP7" s="310"/>
      <c r="RQ7" s="310"/>
      <c r="RR7" s="310"/>
      <c r="RS7" s="310"/>
      <c r="RT7" s="310"/>
      <c r="RU7" s="310"/>
      <c r="RV7" s="310"/>
      <c r="RW7" s="310"/>
      <c r="RX7" s="310"/>
      <c r="RY7" s="310"/>
      <c r="RZ7" s="310"/>
      <c r="SA7" s="310"/>
      <c r="SB7" s="310"/>
      <c r="SC7" s="310"/>
      <c r="SD7" s="310"/>
      <c r="SE7" s="310"/>
      <c r="SF7" s="310"/>
      <c r="SG7" s="310"/>
      <c r="SH7" s="310"/>
      <c r="SI7" s="310"/>
      <c r="SJ7" s="310"/>
      <c r="SK7" s="310"/>
      <c r="SL7" s="310"/>
      <c r="SM7" s="310"/>
      <c r="SN7" s="310"/>
      <c r="SO7" s="310"/>
      <c r="SP7" s="310"/>
      <c r="SQ7" s="310"/>
      <c r="SR7" s="310"/>
      <c r="SS7" s="310"/>
      <c r="ST7" s="310"/>
      <c r="SU7" s="310"/>
      <c r="SV7" s="310"/>
      <c r="SW7" s="310"/>
      <c r="SX7" s="310"/>
      <c r="SY7" s="310"/>
      <c r="SZ7" s="310"/>
      <c r="TA7" s="310"/>
      <c r="TB7" s="310"/>
      <c r="TC7" s="310"/>
      <c r="TD7" s="310"/>
      <c r="TE7" s="310"/>
      <c r="TF7" s="310"/>
      <c r="TG7" s="310"/>
      <c r="TH7" s="310"/>
      <c r="TI7" s="310"/>
      <c r="TJ7" s="310"/>
      <c r="TK7" s="310"/>
      <c r="TL7" s="310"/>
      <c r="TM7" s="310"/>
      <c r="TN7" s="310"/>
      <c r="TO7" s="310"/>
      <c r="TP7" s="310"/>
      <c r="TQ7" s="310"/>
      <c r="TR7" s="310"/>
      <c r="TS7" s="310"/>
      <c r="TT7" s="310"/>
      <c r="TU7" s="310"/>
      <c r="TV7" s="310"/>
      <c r="TW7" s="310"/>
      <c r="TX7" s="310"/>
      <c r="TY7" s="310"/>
      <c r="TZ7" s="310"/>
      <c r="UA7" s="310"/>
      <c r="UB7" s="310"/>
      <c r="UC7" s="310"/>
      <c r="UD7" s="310"/>
      <c r="UE7" s="310"/>
      <c r="UF7" s="310"/>
      <c r="UG7" s="310"/>
      <c r="UH7" s="310"/>
      <c r="UI7" s="310"/>
      <c r="UJ7" s="310"/>
      <c r="UK7" s="310"/>
      <c r="UL7" s="310"/>
      <c r="UM7" s="310"/>
      <c r="UN7" s="310"/>
      <c r="UO7" s="310"/>
      <c r="UP7" s="310"/>
      <c r="UQ7" s="310"/>
      <c r="UR7" s="310"/>
      <c r="US7" s="310"/>
      <c r="UT7" s="310"/>
      <c r="UU7" s="310"/>
      <c r="UV7" s="310"/>
      <c r="UW7" s="310"/>
      <c r="UX7" s="310"/>
      <c r="UY7" s="310"/>
      <c r="UZ7" s="310"/>
      <c r="VA7" s="310"/>
      <c r="VB7" s="310"/>
      <c r="VC7" s="310"/>
      <c r="VD7" s="310"/>
      <c r="VE7" s="310"/>
      <c r="VF7" s="310"/>
      <c r="VG7" s="310"/>
      <c r="VH7" s="310"/>
      <c r="VI7" s="310"/>
      <c r="VJ7" s="310"/>
      <c r="VK7" s="310"/>
      <c r="VL7" s="310"/>
      <c r="VM7" s="310"/>
      <c r="VN7" s="310"/>
      <c r="VO7" s="310"/>
      <c r="VP7" s="310"/>
      <c r="VQ7" s="310"/>
      <c r="VR7" s="310"/>
      <c r="VS7" s="310"/>
      <c r="VT7" s="310"/>
      <c r="VU7" s="310"/>
      <c r="VV7" s="310"/>
      <c r="VW7" s="310"/>
      <c r="VX7" s="310"/>
      <c r="VY7" s="310"/>
      <c r="VZ7" s="310"/>
      <c r="WA7" s="310"/>
      <c r="WB7" s="310"/>
      <c r="WC7" s="310"/>
      <c r="WD7" s="310"/>
      <c r="WE7" s="310"/>
      <c r="WF7" s="310"/>
      <c r="WG7" s="310"/>
      <c r="WH7" s="310"/>
      <c r="WI7" s="310"/>
      <c r="WJ7" s="310"/>
      <c r="WK7" s="310"/>
      <c r="WL7" s="310"/>
      <c r="WM7" s="310"/>
      <c r="WN7" s="310"/>
      <c r="WO7" s="310"/>
      <c r="WP7" s="310"/>
      <c r="WQ7" s="310"/>
      <c r="WR7" s="310"/>
      <c r="WS7" s="310"/>
      <c r="WT7" s="310"/>
      <c r="WU7" s="310"/>
      <c r="WV7" s="310"/>
      <c r="WW7" s="310"/>
      <c r="WX7" s="310"/>
      <c r="WY7" s="310"/>
      <c r="WZ7" s="310"/>
      <c r="XA7" s="310"/>
      <c r="XB7" s="310"/>
      <c r="XC7" s="310"/>
      <c r="XD7" s="310"/>
      <c r="XE7" s="310"/>
      <c r="XF7" s="310"/>
      <c r="XG7" s="310"/>
      <c r="XH7" s="310"/>
      <c r="XI7" s="310"/>
      <c r="XJ7" s="310"/>
      <c r="XK7" s="310"/>
      <c r="XL7" s="310"/>
      <c r="XM7" s="310"/>
      <c r="XN7" s="310"/>
      <c r="XO7" s="310"/>
      <c r="XP7" s="310"/>
      <c r="XQ7" s="310"/>
      <c r="XR7" s="310"/>
      <c r="XS7" s="310"/>
      <c r="XT7" s="310"/>
      <c r="XU7" s="310"/>
      <c r="XV7" s="310"/>
      <c r="XW7" s="310"/>
      <c r="XX7" s="310"/>
      <c r="XY7" s="310"/>
      <c r="XZ7" s="310"/>
      <c r="YA7" s="310"/>
      <c r="YB7" s="310"/>
      <c r="YC7" s="310"/>
      <c r="YD7" s="310"/>
      <c r="YE7" s="310"/>
      <c r="YF7" s="310"/>
      <c r="YG7" s="310"/>
      <c r="YH7" s="310"/>
      <c r="YI7" s="310"/>
      <c r="YJ7" s="310"/>
      <c r="YK7" s="310"/>
      <c r="YL7" s="310"/>
      <c r="YM7" s="310"/>
      <c r="YN7" s="310"/>
      <c r="YO7" s="310"/>
      <c r="YP7" s="310"/>
      <c r="YQ7" s="310"/>
      <c r="YR7" s="310"/>
      <c r="YS7" s="310"/>
      <c r="YT7" s="310"/>
      <c r="YU7" s="310"/>
      <c r="YV7" s="310"/>
      <c r="YW7" s="310"/>
      <c r="YX7" s="310"/>
      <c r="YY7" s="310"/>
      <c r="YZ7" s="310"/>
      <c r="ZA7" s="310"/>
      <c r="ZB7" s="310"/>
      <c r="ZC7" s="310"/>
      <c r="ZD7" s="310"/>
      <c r="ZE7" s="310"/>
      <c r="ZF7" s="310"/>
      <c r="ZG7" s="310"/>
      <c r="ZH7" s="310"/>
      <c r="ZI7" s="310"/>
      <c r="ZJ7" s="310"/>
      <c r="ZK7" s="310"/>
      <c r="ZL7" s="310"/>
      <c r="ZM7" s="310"/>
      <c r="ZN7" s="310"/>
      <c r="ZO7" s="310"/>
      <c r="ZP7" s="310"/>
      <c r="ZQ7" s="310"/>
      <c r="ZR7" s="310"/>
      <c r="ZS7" s="310"/>
      <c r="ZT7" s="310"/>
      <c r="ZU7" s="310"/>
      <c r="ZV7" s="310"/>
      <c r="ZW7" s="310"/>
      <c r="ZX7" s="310"/>
      <c r="ZY7" s="310"/>
      <c r="ZZ7" s="310"/>
      <c r="AAA7" s="310"/>
      <c r="AAB7" s="310"/>
      <c r="AAC7" s="310"/>
      <c r="AAD7" s="310"/>
      <c r="AAE7" s="310"/>
      <c r="AAF7" s="310"/>
      <c r="AAG7" s="310"/>
      <c r="AAH7" s="310"/>
      <c r="AAI7" s="310"/>
      <c r="AAJ7" s="310"/>
      <c r="AAK7" s="310"/>
      <c r="AAL7" s="310"/>
      <c r="AAM7" s="310"/>
      <c r="AAN7" s="310"/>
      <c r="AAO7" s="310"/>
      <c r="AAP7" s="310"/>
      <c r="AAQ7" s="310"/>
      <c r="AAR7" s="310"/>
      <c r="AAS7" s="310"/>
    </row>
    <row r="8" spans="2:721" ht="43.5" x14ac:dyDescent="0.35">
      <c r="B8" s="150">
        <v>2</v>
      </c>
      <c r="C8" s="148" t="s">
        <v>411</v>
      </c>
      <c r="D8" s="168">
        <f t="shared" ref="D8:E14" si="0">+F8+H8</f>
        <v>3</v>
      </c>
      <c r="E8" s="155">
        <f t="shared" si="0"/>
        <v>0.02</v>
      </c>
      <c r="F8" s="168">
        <v>3</v>
      </c>
      <c r="G8" s="155">
        <v>0.02</v>
      </c>
      <c r="H8" s="153">
        <v>0</v>
      </c>
      <c r="I8" s="153">
        <v>0</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c r="HD8" s="310"/>
      <c r="HE8" s="310"/>
      <c r="HF8" s="310"/>
      <c r="HG8" s="310"/>
      <c r="HH8" s="310"/>
      <c r="HI8" s="310"/>
      <c r="HJ8" s="310"/>
      <c r="HK8" s="310"/>
      <c r="HL8" s="310"/>
      <c r="HM8" s="310"/>
      <c r="HN8" s="310"/>
      <c r="HO8" s="310"/>
      <c r="HP8" s="310"/>
      <c r="HQ8" s="310"/>
      <c r="HR8" s="310"/>
      <c r="HS8" s="310"/>
      <c r="HT8" s="310"/>
      <c r="HU8" s="310"/>
      <c r="HV8" s="310"/>
      <c r="HW8" s="310"/>
      <c r="HX8" s="310"/>
      <c r="HY8" s="310"/>
      <c r="HZ8" s="310"/>
      <c r="IA8" s="310"/>
      <c r="IB8" s="310"/>
      <c r="IC8" s="310"/>
      <c r="ID8" s="310"/>
      <c r="IE8" s="310"/>
      <c r="IF8" s="310"/>
      <c r="IG8" s="310"/>
      <c r="IH8" s="310"/>
      <c r="II8" s="310"/>
      <c r="IJ8" s="310"/>
      <c r="IK8" s="310"/>
      <c r="IL8" s="310"/>
      <c r="IM8" s="310"/>
      <c r="IN8" s="310"/>
      <c r="IO8" s="310"/>
      <c r="IP8" s="310"/>
      <c r="IQ8" s="310"/>
      <c r="IR8" s="310"/>
      <c r="IS8" s="310"/>
      <c r="IT8" s="310"/>
      <c r="IU8" s="310"/>
      <c r="IV8" s="310"/>
      <c r="IW8" s="310"/>
      <c r="IX8" s="310"/>
      <c r="IY8" s="310"/>
      <c r="IZ8" s="310"/>
      <c r="JA8" s="310"/>
      <c r="JB8" s="310"/>
      <c r="JC8" s="310"/>
      <c r="JD8" s="310"/>
      <c r="JE8" s="310"/>
      <c r="JF8" s="310"/>
      <c r="JG8" s="310"/>
      <c r="JH8" s="310"/>
      <c r="JI8" s="310"/>
      <c r="JJ8" s="310"/>
      <c r="JK8" s="310"/>
      <c r="JL8" s="310"/>
      <c r="JM8" s="310"/>
      <c r="JN8" s="310"/>
      <c r="JO8" s="310"/>
      <c r="JP8" s="310"/>
      <c r="JQ8" s="310"/>
      <c r="JR8" s="310"/>
      <c r="JS8" s="310"/>
      <c r="JT8" s="310"/>
      <c r="JU8" s="310"/>
      <c r="JV8" s="310"/>
      <c r="JW8" s="310"/>
      <c r="JX8" s="310"/>
      <c r="JY8" s="310"/>
      <c r="JZ8" s="310"/>
      <c r="KA8" s="310"/>
      <c r="KB8" s="310"/>
      <c r="KC8" s="310"/>
      <c r="KD8" s="310"/>
      <c r="KE8" s="310"/>
      <c r="KF8" s="310"/>
      <c r="KG8" s="310"/>
      <c r="KH8" s="310"/>
      <c r="KI8" s="310"/>
      <c r="KJ8" s="310"/>
      <c r="KK8" s="310"/>
      <c r="KL8" s="310"/>
      <c r="KM8" s="310"/>
      <c r="KN8" s="310"/>
      <c r="KO8" s="310"/>
      <c r="KP8" s="310"/>
      <c r="KQ8" s="310"/>
      <c r="KR8" s="310"/>
      <c r="KS8" s="310"/>
      <c r="KT8" s="310"/>
      <c r="KU8" s="310"/>
      <c r="KV8" s="310"/>
      <c r="KW8" s="310"/>
      <c r="KX8" s="310"/>
      <c r="KY8" s="310"/>
      <c r="KZ8" s="310"/>
      <c r="LA8" s="310"/>
      <c r="LB8" s="310"/>
      <c r="LC8" s="310"/>
      <c r="LD8" s="310"/>
      <c r="LE8" s="310"/>
      <c r="LF8" s="310"/>
      <c r="LG8" s="310"/>
      <c r="LH8" s="310"/>
      <c r="LI8" s="310"/>
      <c r="LJ8" s="310"/>
      <c r="LK8" s="310"/>
      <c r="LL8" s="310"/>
      <c r="LM8" s="310"/>
      <c r="LN8" s="310"/>
      <c r="LO8" s="310"/>
      <c r="LP8" s="310"/>
      <c r="LQ8" s="310"/>
      <c r="LR8" s="310"/>
      <c r="LS8" s="310"/>
      <c r="LT8" s="310"/>
      <c r="LU8" s="310"/>
      <c r="LV8" s="310"/>
      <c r="LW8" s="310"/>
      <c r="LX8" s="310"/>
      <c r="LY8" s="310"/>
      <c r="LZ8" s="310"/>
      <c r="MA8" s="310"/>
      <c r="MB8" s="310"/>
      <c r="MC8" s="310"/>
      <c r="MD8" s="310"/>
      <c r="ME8" s="310"/>
      <c r="MF8" s="310"/>
      <c r="MG8" s="310"/>
      <c r="MH8" s="310"/>
      <c r="MI8" s="310"/>
      <c r="MJ8" s="310"/>
      <c r="MK8" s="310"/>
      <c r="ML8" s="310"/>
      <c r="MM8" s="310"/>
      <c r="MN8" s="310"/>
      <c r="MO8" s="310"/>
      <c r="MP8" s="310"/>
      <c r="MQ8" s="310"/>
      <c r="MR8" s="310"/>
      <c r="MS8" s="310"/>
      <c r="MT8" s="310"/>
      <c r="MU8" s="310"/>
      <c r="MV8" s="310"/>
      <c r="MW8" s="310"/>
      <c r="MX8" s="310"/>
      <c r="MY8" s="310"/>
      <c r="MZ8" s="310"/>
      <c r="NA8" s="310"/>
      <c r="NB8" s="310"/>
      <c r="NC8" s="310"/>
      <c r="ND8" s="310"/>
      <c r="NE8" s="310"/>
      <c r="NF8" s="310"/>
      <c r="NG8" s="310"/>
      <c r="NH8" s="310"/>
      <c r="NI8" s="310"/>
      <c r="NJ8" s="310"/>
      <c r="NK8" s="310"/>
      <c r="NL8" s="310"/>
      <c r="NM8" s="310"/>
      <c r="NN8" s="310"/>
      <c r="NO8" s="310"/>
      <c r="NP8" s="310"/>
      <c r="NQ8" s="310"/>
      <c r="NR8" s="310"/>
      <c r="NS8" s="310"/>
      <c r="NT8" s="310"/>
      <c r="NU8" s="310"/>
      <c r="NV8" s="310"/>
      <c r="NW8" s="310"/>
      <c r="NX8" s="310"/>
      <c r="NY8" s="310"/>
      <c r="NZ8" s="310"/>
      <c r="OA8" s="310"/>
      <c r="OB8" s="310"/>
      <c r="OC8" s="310"/>
      <c r="OD8" s="310"/>
      <c r="OE8" s="310"/>
      <c r="OF8" s="310"/>
      <c r="OG8" s="310"/>
      <c r="OH8" s="310"/>
      <c r="OI8" s="310"/>
      <c r="OJ8" s="310"/>
      <c r="OK8" s="310"/>
      <c r="OL8" s="310"/>
      <c r="OM8" s="310"/>
      <c r="ON8" s="310"/>
      <c r="OO8" s="310"/>
      <c r="OP8" s="310"/>
      <c r="OQ8" s="310"/>
      <c r="OR8" s="310"/>
      <c r="OS8" s="310"/>
      <c r="OT8" s="310"/>
      <c r="OU8" s="310"/>
      <c r="OV8" s="310"/>
      <c r="OW8" s="310"/>
      <c r="OX8" s="310"/>
      <c r="OY8" s="310"/>
      <c r="OZ8" s="310"/>
      <c r="PA8" s="310"/>
      <c r="PB8" s="310"/>
      <c r="PC8" s="310"/>
      <c r="PD8" s="310"/>
      <c r="PE8" s="310"/>
      <c r="PF8" s="310"/>
      <c r="PG8" s="310"/>
      <c r="PH8" s="310"/>
      <c r="PI8" s="310"/>
      <c r="PJ8" s="310"/>
      <c r="PK8" s="310"/>
      <c r="PL8" s="310"/>
      <c r="PM8" s="310"/>
      <c r="PN8" s="310"/>
      <c r="PO8" s="310"/>
      <c r="PP8" s="310"/>
      <c r="PQ8" s="310"/>
      <c r="PR8" s="310"/>
      <c r="PS8" s="310"/>
      <c r="PT8" s="310"/>
      <c r="PU8" s="310"/>
      <c r="PV8" s="310"/>
      <c r="PW8" s="310"/>
      <c r="PX8" s="310"/>
      <c r="PY8" s="310"/>
      <c r="PZ8" s="310"/>
      <c r="QA8" s="310"/>
      <c r="QB8" s="310"/>
      <c r="QC8" s="310"/>
      <c r="QD8" s="310"/>
      <c r="QE8" s="310"/>
      <c r="QF8" s="310"/>
      <c r="QG8" s="310"/>
      <c r="QH8" s="310"/>
      <c r="QI8" s="310"/>
      <c r="QJ8" s="310"/>
      <c r="QK8" s="310"/>
      <c r="QL8" s="310"/>
      <c r="QM8" s="310"/>
      <c r="QN8" s="310"/>
      <c r="QO8" s="310"/>
      <c r="QP8" s="310"/>
      <c r="QQ8" s="310"/>
      <c r="QR8" s="310"/>
      <c r="QS8" s="310"/>
      <c r="QT8" s="310"/>
      <c r="QU8" s="310"/>
      <c r="QV8" s="310"/>
      <c r="QW8" s="310"/>
      <c r="QX8" s="310"/>
      <c r="QY8" s="310"/>
      <c r="QZ8" s="310"/>
      <c r="RA8" s="310"/>
      <c r="RB8" s="310"/>
      <c r="RC8" s="310"/>
      <c r="RD8" s="310"/>
      <c r="RE8" s="310"/>
      <c r="RF8" s="310"/>
      <c r="RG8" s="310"/>
      <c r="RH8" s="310"/>
      <c r="RI8" s="310"/>
      <c r="RJ8" s="310"/>
      <c r="RK8" s="310"/>
      <c r="RL8" s="310"/>
      <c r="RM8" s="310"/>
      <c r="RN8" s="310"/>
      <c r="RO8" s="310"/>
      <c r="RP8" s="310"/>
      <c r="RQ8" s="310"/>
      <c r="RR8" s="310"/>
      <c r="RS8" s="310"/>
      <c r="RT8" s="310"/>
      <c r="RU8" s="310"/>
      <c r="RV8" s="310"/>
      <c r="RW8" s="310"/>
      <c r="RX8" s="310"/>
      <c r="RY8" s="310"/>
      <c r="RZ8" s="310"/>
      <c r="SA8" s="310"/>
      <c r="SB8" s="310"/>
      <c r="SC8" s="310"/>
      <c r="SD8" s="310"/>
      <c r="SE8" s="310"/>
      <c r="SF8" s="310"/>
      <c r="SG8" s="310"/>
      <c r="SH8" s="310"/>
      <c r="SI8" s="310"/>
      <c r="SJ8" s="310"/>
      <c r="SK8" s="310"/>
      <c r="SL8" s="310"/>
      <c r="SM8" s="310"/>
      <c r="SN8" s="310"/>
      <c r="SO8" s="310"/>
      <c r="SP8" s="310"/>
      <c r="SQ8" s="310"/>
      <c r="SR8" s="310"/>
      <c r="SS8" s="310"/>
      <c r="ST8" s="310"/>
      <c r="SU8" s="310"/>
      <c r="SV8" s="310"/>
      <c r="SW8" s="310"/>
      <c r="SX8" s="310"/>
      <c r="SY8" s="310"/>
      <c r="SZ8" s="310"/>
      <c r="TA8" s="310"/>
      <c r="TB8" s="310"/>
      <c r="TC8" s="310"/>
      <c r="TD8" s="310"/>
      <c r="TE8" s="310"/>
      <c r="TF8" s="310"/>
      <c r="TG8" s="310"/>
      <c r="TH8" s="310"/>
      <c r="TI8" s="310"/>
      <c r="TJ8" s="310"/>
      <c r="TK8" s="310"/>
      <c r="TL8" s="310"/>
      <c r="TM8" s="310"/>
      <c r="TN8" s="310"/>
      <c r="TO8" s="310"/>
      <c r="TP8" s="310"/>
      <c r="TQ8" s="310"/>
      <c r="TR8" s="310"/>
      <c r="TS8" s="310"/>
      <c r="TT8" s="310"/>
      <c r="TU8" s="310"/>
      <c r="TV8" s="310"/>
      <c r="TW8" s="310"/>
      <c r="TX8" s="310"/>
      <c r="TY8" s="310"/>
      <c r="TZ8" s="310"/>
      <c r="UA8" s="310"/>
      <c r="UB8" s="310"/>
      <c r="UC8" s="310"/>
      <c r="UD8" s="310"/>
      <c r="UE8" s="310"/>
      <c r="UF8" s="310"/>
      <c r="UG8" s="310"/>
      <c r="UH8" s="310"/>
      <c r="UI8" s="310"/>
      <c r="UJ8" s="310"/>
      <c r="UK8" s="310"/>
      <c r="UL8" s="310"/>
      <c r="UM8" s="310"/>
      <c r="UN8" s="310"/>
      <c r="UO8" s="310"/>
      <c r="UP8" s="310"/>
      <c r="UQ8" s="310"/>
      <c r="UR8" s="310"/>
      <c r="US8" s="310"/>
      <c r="UT8" s="310"/>
      <c r="UU8" s="310"/>
      <c r="UV8" s="310"/>
      <c r="UW8" s="310"/>
      <c r="UX8" s="310"/>
      <c r="UY8" s="310"/>
      <c r="UZ8" s="310"/>
      <c r="VA8" s="310"/>
      <c r="VB8" s="310"/>
      <c r="VC8" s="310"/>
      <c r="VD8" s="310"/>
      <c r="VE8" s="310"/>
      <c r="VF8" s="310"/>
      <c r="VG8" s="310"/>
      <c r="VH8" s="310"/>
      <c r="VI8" s="310"/>
      <c r="VJ8" s="310"/>
      <c r="VK8" s="310"/>
      <c r="VL8" s="310"/>
      <c r="VM8" s="310"/>
      <c r="VN8" s="310"/>
      <c r="VO8" s="310"/>
      <c r="VP8" s="310"/>
      <c r="VQ8" s="310"/>
      <c r="VR8" s="310"/>
      <c r="VS8" s="310"/>
      <c r="VT8" s="310"/>
      <c r="VU8" s="310"/>
      <c r="VV8" s="310"/>
      <c r="VW8" s="310"/>
      <c r="VX8" s="310"/>
      <c r="VY8" s="310"/>
      <c r="VZ8" s="310"/>
      <c r="WA8" s="310"/>
      <c r="WB8" s="310"/>
      <c r="WC8" s="310"/>
      <c r="WD8" s="310"/>
      <c r="WE8" s="310"/>
      <c r="WF8" s="310"/>
      <c r="WG8" s="310"/>
      <c r="WH8" s="310"/>
      <c r="WI8" s="310"/>
      <c r="WJ8" s="310"/>
      <c r="WK8" s="310"/>
      <c r="WL8" s="310"/>
      <c r="WM8" s="310"/>
      <c r="WN8" s="310"/>
      <c r="WO8" s="310"/>
      <c r="WP8" s="310"/>
      <c r="WQ8" s="310"/>
      <c r="WR8" s="310"/>
      <c r="WS8" s="310"/>
      <c r="WT8" s="310"/>
      <c r="WU8" s="310"/>
      <c r="WV8" s="310"/>
      <c r="WW8" s="310"/>
      <c r="WX8" s="310"/>
      <c r="WY8" s="310"/>
      <c r="WZ8" s="310"/>
      <c r="XA8" s="310"/>
      <c r="XB8" s="310"/>
      <c r="XC8" s="310"/>
      <c r="XD8" s="310"/>
      <c r="XE8" s="310"/>
      <c r="XF8" s="310"/>
      <c r="XG8" s="310"/>
      <c r="XH8" s="310"/>
      <c r="XI8" s="310"/>
      <c r="XJ8" s="310"/>
      <c r="XK8" s="310"/>
      <c r="XL8" s="310"/>
      <c r="XM8" s="310"/>
      <c r="XN8" s="310"/>
      <c r="XO8" s="310"/>
      <c r="XP8" s="310"/>
      <c r="XQ8" s="310"/>
      <c r="XR8" s="310"/>
      <c r="XS8" s="310"/>
      <c r="XT8" s="310"/>
      <c r="XU8" s="310"/>
      <c r="XV8" s="310"/>
      <c r="XW8" s="310"/>
      <c r="XX8" s="310"/>
      <c r="XY8" s="310"/>
      <c r="XZ8" s="310"/>
      <c r="YA8" s="310"/>
      <c r="YB8" s="310"/>
      <c r="YC8" s="310"/>
      <c r="YD8" s="310"/>
      <c r="YE8" s="310"/>
      <c r="YF8" s="310"/>
      <c r="YG8" s="310"/>
      <c r="YH8" s="310"/>
      <c r="YI8" s="310"/>
      <c r="YJ8" s="310"/>
      <c r="YK8" s="310"/>
      <c r="YL8" s="310"/>
      <c r="YM8" s="310"/>
      <c r="YN8" s="310"/>
      <c r="YO8" s="310"/>
      <c r="YP8" s="310"/>
      <c r="YQ8" s="310"/>
      <c r="YR8" s="310"/>
      <c r="YS8" s="310"/>
      <c r="YT8" s="310"/>
      <c r="YU8" s="310"/>
      <c r="YV8" s="310"/>
      <c r="YW8" s="310"/>
      <c r="YX8" s="310"/>
      <c r="YY8" s="310"/>
      <c r="YZ8" s="310"/>
      <c r="ZA8" s="310"/>
      <c r="ZB8" s="310"/>
      <c r="ZC8" s="310"/>
      <c r="ZD8" s="310"/>
      <c r="ZE8" s="310"/>
      <c r="ZF8" s="310"/>
      <c r="ZG8" s="310"/>
      <c r="ZH8" s="310"/>
      <c r="ZI8" s="310"/>
      <c r="ZJ8" s="310"/>
      <c r="ZK8" s="310"/>
      <c r="ZL8" s="310"/>
      <c r="ZM8" s="310"/>
      <c r="ZN8" s="310"/>
      <c r="ZO8" s="310"/>
      <c r="ZP8" s="310"/>
      <c r="ZQ8" s="310"/>
      <c r="ZR8" s="310"/>
      <c r="ZS8" s="310"/>
      <c r="ZT8" s="310"/>
      <c r="ZU8" s="310"/>
      <c r="ZV8" s="310"/>
      <c r="ZW8" s="310"/>
      <c r="ZX8" s="310"/>
      <c r="ZY8" s="310"/>
      <c r="ZZ8" s="310"/>
      <c r="AAA8" s="310"/>
      <c r="AAB8" s="310"/>
      <c r="AAC8" s="310"/>
      <c r="AAD8" s="310"/>
      <c r="AAE8" s="310"/>
      <c r="AAF8" s="310"/>
      <c r="AAG8" s="310"/>
      <c r="AAH8" s="310"/>
      <c r="AAI8" s="310"/>
      <c r="AAJ8" s="310"/>
      <c r="AAK8" s="310"/>
      <c r="AAL8" s="310"/>
      <c r="AAM8" s="310"/>
      <c r="AAN8" s="310"/>
      <c r="AAO8" s="310"/>
      <c r="AAP8" s="310"/>
      <c r="AAQ8" s="310"/>
      <c r="AAR8" s="310"/>
      <c r="AAS8" s="310"/>
    </row>
    <row r="9" spans="2:721" ht="45.5" x14ac:dyDescent="0.35">
      <c r="B9" s="150">
        <v>3</v>
      </c>
      <c r="C9" s="148" t="s">
        <v>412</v>
      </c>
      <c r="D9" s="154">
        <f t="shared" si="0"/>
        <v>19</v>
      </c>
      <c r="E9" s="155">
        <f t="shared" si="0"/>
        <v>0.12670000000000001</v>
      </c>
      <c r="F9" s="154">
        <v>19</v>
      </c>
      <c r="G9" s="155">
        <v>0.12670000000000001</v>
      </c>
      <c r="H9" s="153">
        <v>0</v>
      </c>
      <c r="I9" s="153">
        <v>0</v>
      </c>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c r="HH9" s="310"/>
      <c r="HI9" s="310"/>
      <c r="HJ9" s="310"/>
      <c r="HK9" s="310"/>
      <c r="HL9" s="310"/>
      <c r="HM9" s="310"/>
      <c r="HN9" s="310"/>
      <c r="HO9" s="310"/>
      <c r="HP9" s="310"/>
      <c r="HQ9" s="310"/>
      <c r="HR9" s="310"/>
      <c r="HS9" s="310"/>
      <c r="HT9" s="310"/>
      <c r="HU9" s="310"/>
      <c r="HV9" s="310"/>
      <c r="HW9" s="310"/>
      <c r="HX9" s="310"/>
      <c r="HY9" s="310"/>
      <c r="HZ9" s="310"/>
      <c r="IA9" s="310"/>
      <c r="IB9" s="310"/>
      <c r="IC9" s="310"/>
      <c r="ID9" s="310"/>
      <c r="IE9" s="310"/>
      <c r="IF9" s="310"/>
      <c r="IG9" s="310"/>
      <c r="IH9" s="310"/>
      <c r="II9" s="310"/>
      <c r="IJ9" s="310"/>
      <c r="IK9" s="310"/>
      <c r="IL9" s="310"/>
      <c r="IM9" s="310"/>
      <c r="IN9" s="310"/>
      <c r="IO9" s="310"/>
      <c r="IP9" s="310"/>
      <c r="IQ9" s="310"/>
      <c r="IR9" s="310"/>
      <c r="IS9" s="310"/>
      <c r="IT9" s="310"/>
      <c r="IU9" s="310"/>
      <c r="IV9" s="310"/>
      <c r="IW9" s="310"/>
      <c r="IX9" s="310"/>
      <c r="IY9" s="310"/>
      <c r="IZ9" s="310"/>
      <c r="JA9" s="310"/>
      <c r="JB9" s="310"/>
      <c r="JC9" s="310"/>
      <c r="JD9" s="310"/>
      <c r="JE9" s="310"/>
      <c r="JF9" s="310"/>
      <c r="JG9" s="310"/>
      <c r="JH9" s="310"/>
      <c r="JI9" s="310"/>
      <c r="JJ9" s="310"/>
      <c r="JK9" s="310"/>
      <c r="JL9" s="310"/>
      <c r="JM9" s="310"/>
      <c r="JN9" s="310"/>
      <c r="JO9" s="310"/>
      <c r="JP9" s="310"/>
      <c r="JQ9" s="310"/>
      <c r="JR9" s="310"/>
      <c r="JS9" s="310"/>
      <c r="JT9" s="310"/>
      <c r="JU9" s="310"/>
      <c r="JV9" s="310"/>
      <c r="JW9" s="310"/>
      <c r="JX9" s="310"/>
      <c r="JY9" s="310"/>
      <c r="JZ9" s="310"/>
      <c r="KA9" s="310"/>
      <c r="KB9" s="310"/>
      <c r="KC9" s="310"/>
      <c r="KD9" s="310"/>
      <c r="KE9" s="310"/>
      <c r="KF9" s="310"/>
      <c r="KG9" s="310"/>
      <c r="KH9" s="310"/>
      <c r="KI9" s="310"/>
      <c r="KJ9" s="310"/>
      <c r="KK9" s="310"/>
      <c r="KL9" s="310"/>
      <c r="KM9" s="310"/>
      <c r="KN9" s="310"/>
      <c r="KO9" s="310"/>
      <c r="KP9" s="310"/>
      <c r="KQ9" s="310"/>
      <c r="KR9" s="310"/>
      <c r="KS9" s="310"/>
      <c r="KT9" s="310"/>
      <c r="KU9" s="310"/>
      <c r="KV9" s="310"/>
      <c r="KW9" s="310"/>
      <c r="KX9" s="310"/>
      <c r="KY9" s="310"/>
      <c r="KZ9" s="310"/>
      <c r="LA9" s="310"/>
      <c r="LB9" s="310"/>
      <c r="LC9" s="310"/>
      <c r="LD9" s="310"/>
      <c r="LE9" s="310"/>
      <c r="LF9" s="310"/>
      <c r="LG9" s="310"/>
      <c r="LH9" s="310"/>
      <c r="LI9" s="310"/>
      <c r="LJ9" s="310"/>
      <c r="LK9" s="310"/>
      <c r="LL9" s="310"/>
      <c r="LM9" s="310"/>
      <c r="LN9" s="310"/>
      <c r="LO9" s="310"/>
      <c r="LP9" s="310"/>
      <c r="LQ9" s="310"/>
      <c r="LR9" s="310"/>
      <c r="LS9" s="310"/>
      <c r="LT9" s="310"/>
      <c r="LU9" s="310"/>
      <c r="LV9" s="310"/>
      <c r="LW9" s="310"/>
      <c r="LX9" s="310"/>
      <c r="LY9" s="310"/>
      <c r="LZ9" s="310"/>
      <c r="MA9" s="310"/>
      <c r="MB9" s="310"/>
      <c r="MC9" s="310"/>
      <c r="MD9" s="310"/>
      <c r="ME9" s="310"/>
      <c r="MF9" s="310"/>
      <c r="MG9" s="310"/>
      <c r="MH9" s="310"/>
      <c r="MI9" s="310"/>
      <c r="MJ9" s="310"/>
      <c r="MK9" s="310"/>
      <c r="ML9" s="310"/>
      <c r="MM9" s="310"/>
      <c r="MN9" s="310"/>
      <c r="MO9" s="310"/>
      <c r="MP9" s="310"/>
      <c r="MQ9" s="310"/>
      <c r="MR9" s="310"/>
      <c r="MS9" s="310"/>
      <c r="MT9" s="310"/>
      <c r="MU9" s="310"/>
      <c r="MV9" s="310"/>
      <c r="MW9" s="310"/>
      <c r="MX9" s="310"/>
      <c r="MY9" s="310"/>
      <c r="MZ9" s="310"/>
      <c r="NA9" s="310"/>
      <c r="NB9" s="310"/>
      <c r="NC9" s="310"/>
      <c r="ND9" s="310"/>
      <c r="NE9" s="310"/>
      <c r="NF9" s="310"/>
      <c r="NG9" s="310"/>
      <c r="NH9" s="310"/>
      <c r="NI9" s="310"/>
      <c r="NJ9" s="310"/>
      <c r="NK9" s="310"/>
      <c r="NL9" s="310"/>
      <c r="NM9" s="310"/>
      <c r="NN9" s="310"/>
      <c r="NO9" s="310"/>
      <c r="NP9" s="310"/>
      <c r="NQ9" s="310"/>
      <c r="NR9" s="310"/>
      <c r="NS9" s="310"/>
      <c r="NT9" s="310"/>
      <c r="NU9" s="310"/>
      <c r="NV9" s="310"/>
      <c r="NW9" s="310"/>
      <c r="NX9" s="310"/>
      <c r="NY9" s="310"/>
      <c r="NZ9" s="310"/>
      <c r="OA9" s="310"/>
      <c r="OB9" s="310"/>
      <c r="OC9" s="310"/>
      <c r="OD9" s="310"/>
      <c r="OE9" s="310"/>
      <c r="OF9" s="310"/>
      <c r="OG9" s="310"/>
      <c r="OH9" s="310"/>
      <c r="OI9" s="310"/>
      <c r="OJ9" s="310"/>
      <c r="OK9" s="310"/>
      <c r="OL9" s="310"/>
      <c r="OM9" s="310"/>
      <c r="ON9" s="310"/>
      <c r="OO9" s="310"/>
      <c r="OP9" s="310"/>
      <c r="OQ9" s="310"/>
      <c r="OR9" s="310"/>
      <c r="OS9" s="310"/>
      <c r="OT9" s="310"/>
      <c r="OU9" s="310"/>
      <c r="OV9" s="310"/>
      <c r="OW9" s="310"/>
      <c r="OX9" s="310"/>
      <c r="OY9" s="310"/>
      <c r="OZ9" s="310"/>
      <c r="PA9" s="310"/>
      <c r="PB9" s="310"/>
      <c r="PC9" s="310"/>
      <c r="PD9" s="310"/>
      <c r="PE9" s="310"/>
      <c r="PF9" s="310"/>
      <c r="PG9" s="310"/>
      <c r="PH9" s="310"/>
      <c r="PI9" s="310"/>
      <c r="PJ9" s="310"/>
      <c r="PK9" s="310"/>
      <c r="PL9" s="310"/>
      <c r="PM9" s="310"/>
      <c r="PN9" s="310"/>
      <c r="PO9" s="310"/>
      <c r="PP9" s="310"/>
      <c r="PQ9" s="310"/>
      <c r="PR9" s="310"/>
      <c r="PS9" s="310"/>
      <c r="PT9" s="310"/>
      <c r="PU9" s="310"/>
      <c r="PV9" s="310"/>
      <c r="PW9" s="310"/>
      <c r="PX9" s="310"/>
      <c r="PY9" s="310"/>
      <c r="PZ9" s="310"/>
      <c r="QA9" s="310"/>
      <c r="QB9" s="310"/>
      <c r="QC9" s="310"/>
      <c r="QD9" s="310"/>
      <c r="QE9" s="310"/>
      <c r="QF9" s="310"/>
      <c r="QG9" s="310"/>
      <c r="QH9" s="310"/>
      <c r="QI9" s="310"/>
      <c r="QJ9" s="310"/>
      <c r="QK9" s="310"/>
      <c r="QL9" s="310"/>
      <c r="QM9" s="310"/>
      <c r="QN9" s="310"/>
      <c r="QO9" s="310"/>
      <c r="QP9" s="310"/>
      <c r="QQ9" s="310"/>
      <c r="QR9" s="310"/>
      <c r="QS9" s="310"/>
      <c r="QT9" s="310"/>
      <c r="QU9" s="310"/>
      <c r="QV9" s="310"/>
      <c r="QW9" s="310"/>
      <c r="QX9" s="310"/>
      <c r="QY9" s="310"/>
      <c r="QZ9" s="310"/>
      <c r="RA9" s="310"/>
      <c r="RB9" s="310"/>
      <c r="RC9" s="310"/>
      <c r="RD9" s="310"/>
      <c r="RE9" s="310"/>
      <c r="RF9" s="310"/>
      <c r="RG9" s="310"/>
      <c r="RH9" s="310"/>
      <c r="RI9" s="310"/>
      <c r="RJ9" s="310"/>
      <c r="RK9" s="310"/>
      <c r="RL9" s="310"/>
      <c r="RM9" s="310"/>
      <c r="RN9" s="310"/>
      <c r="RO9" s="310"/>
      <c r="RP9" s="310"/>
      <c r="RQ9" s="310"/>
      <c r="RR9" s="310"/>
      <c r="RS9" s="310"/>
      <c r="RT9" s="310"/>
      <c r="RU9" s="310"/>
      <c r="RV9" s="310"/>
      <c r="RW9" s="310"/>
      <c r="RX9" s="310"/>
      <c r="RY9" s="310"/>
      <c r="RZ9" s="310"/>
      <c r="SA9" s="310"/>
      <c r="SB9" s="310"/>
      <c r="SC9" s="310"/>
      <c r="SD9" s="310"/>
      <c r="SE9" s="310"/>
      <c r="SF9" s="310"/>
      <c r="SG9" s="310"/>
      <c r="SH9" s="310"/>
      <c r="SI9" s="310"/>
      <c r="SJ9" s="310"/>
      <c r="SK9" s="310"/>
      <c r="SL9" s="310"/>
      <c r="SM9" s="310"/>
      <c r="SN9" s="310"/>
      <c r="SO9" s="310"/>
      <c r="SP9" s="310"/>
      <c r="SQ9" s="310"/>
      <c r="SR9" s="310"/>
      <c r="SS9" s="310"/>
      <c r="ST9" s="310"/>
      <c r="SU9" s="310"/>
      <c r="SV9" s="310"/>
      <c r="SW9" s="310"/>
      <c r="SX9" s="310"/>
      <c r="SY9" s="310"/>
      <c r="SZ9" s="310"/>
      <c r="TA9" s="310"/>
      <c r="TB9" s="310"/>
      <c r="TC9" s="310"/>
      <c r="TD9" s="310"/>
      <c r="TE9" s="310"/>
      <c r="TF9" s="310"/>
      <c r="TG9" s="310"/>
      <c r="TH9" s="310"/>
      <c r="TI9" s="310"/>
      <c r="TJ9" s="310"/>
      <c r="TK9" s="310"/>
      <c r="TL9" s="310"/>
      <c r="TM9" s="310"/>
      <c r="TN9" s="310"/>
      <c r="TO9" s="310"/>
      <c r="TP9" s="310"/>
      <c r="TQ9" s="310"/>
      <c r="TR9" s="310"/>
      <c r="TS9" s="310"/>
      <c r="TT9" s="310"/>
      <c r="TU9" s="310"/>
      <c r="TV9" s="310"/>
      <c r="TW9" s="310"/>
      <c r="TX9" s="310"/>
      <c r="TY9" s="310"/>
      <c r="TZ9" s="310"/>
      <c r="UA9" s="310"/>
      <c r="UB9" s="310"/>
      <c r="UC9" s="310"/>
      <c r="UD9" s="310"/>
      <c r="UE9" s="310"/>
      <c r="UF9" s="310"/>
      <c r="UG9" s="310"/>
      <c r="UH9" s="310"/>
      <c r="UI9" s="310"/>
      <c r="UJ9" s="310"/>
      <c r="UK9" s="310"/>
      <c r="UL9" s="310"/>
      <c r="UM9" s="310"/>
      <c r="UN9" s="310"/>
      <c r="UO9" s="310"/>
      <c r="UP9" s="310"/>
      <c r="UQ9" s="310"/>
      <c r="UR9" s="310"/>
      <c r="US9" s="310"/>
      <c r="UT9" s="310"/>
      <c r="UU9" s="310"/>
      <c r="UV9" s="310"/>
      <c r="UW9" s="310"/>
      <c r="UX9" s="310"/>
      <c r="UY9" s="310"/>
      <c r="UZ9" s="310"/>
      <c r="VA9" s="310"/>
      <c r="VB9" s="310"/>
      <c r="VC9" s="310"/>
      <c r="VD9" s="310"/>
      <c r="VE9" s="310"/>
      <c r="VF9" s="310"/>
      <c r="VG9" s="310"/>
      <c r="VH9" s="310"/>
      <c r="VI9" s="310"/>
      <c r="VJ9" s="310"/>
      <c r="VK9" s="310"/>
      <c r="VL9" s="310"/>
      <c r="VM9" s="310"/>
      <c r="VN9" s="310"/>
      <c r="VO9" s="310"/>
      <c r="VP9" s="310"/>
      <c r="VQ9" s="310"/>
      <c r="VR9" s="310"/>
      <c r="VS9" s="310"/>
      <c r="VT9" s="310"/>
      <c r="VU9" s="310"/>
      <c r="VV9" s="310"/>
      <c r="VW9" s="310"/>
      <c r="VX9" s="310"/>
      <c r="VY9" s="310"/>
      <c r="VZ9" s="310"/>
      <c r="WA9" s="310"/>
      <c r="WB9" s="310"/>
      <c r="WC9" s="310"/>
      <c r="WD9" s="310"/>
      <c r="WE9" s="310"/>
      <c r="WF9" s="310"/>
      <c r="WG9" s="310"/>
      <c r="WH9" s="310"/>
      <c r="WI9" s="310"/>
      <c r="WJ9" s="310"/>
      <c r="WK9" s="310"/>
      <c r="WL9" s="310"/>
      <c r="WM9" s="310"/>
      <c r="WN9" s="310"/>
      <c r="WO9" s="310"/>
      <c r="WP9" s="310"/>
      <c r="WQ9" s="310"/>
      <c r="WR9" s="310"/>
      <c r="WS9" s="310"/>
      <c r="WT9" s="310"/>
      <c r="WU9" s="310"/>
      <c r="WV9" s="310"/>
      <c r="WW9" s="310"/>
      <c r="WX9" s="310"/>
      <c r="WY9" s="310"/>
      <c r="WZ9" s="310"/>
      <c r="XA9" s="310"/>
      <c r="XB9" s="310"/>
      <c r="XC9" s="310"/>
      <c r="XD9" s="310"/>
      <c r="XE9" s="310"/>
      <c r="XF9" s="310"/>
      <c r="XG9" s="310"/>
      <c r="XH9" s="310"/>
      <c r="XI9" s="310"/>
      <c r="XJ9" s="310"/>
      <c r="XK9" s="310"/>
      <c r="XL9" s="310"/>
      <c r="XM9" s="310"/>
      <c r="XN9" s="310"/>
      <c r="XO9" s="310"/>
      <c r="XP9" s="310"/>
      <c r="XQ9" s="310"/>
      <c r="XR9" s="310"/>
      <c r="XS9" s="310"/>
      <c r="XT9" s="310"/>
      <c r="XU9" s="310"/>
      <c r="XV9" s="310"/>
      <c r="XW9" s="310"/>
      <c r="XX9" s="310"/>
      <c r="XY9" s="310"/>
      <c r="XZ9" s="310"/>
      <c r="YA9" s="310"/>
      <c r="YB9" s="310"/>
      <c r="YC9" s="310"/>
      <c r="YD9" s="310"/>
      <c r="YE9" s="310"/>
      <c r="YF9" s="310"/>
      <c r="YG9" s="310"/>
      <c r="YH9" s="310"/>
      <c r="YI9" s="310"/>
      <c r="YJ9" s="310"/>
      <c r="YK9" s="310"/>
      <c r="YL9" s="310"/>
      <c r="YM9" s="310"/>
      <c r="YN9" s="310"/>
      <c r="YO9" s="310"/>
      <c r="YP9" s="310"/>
      <c r="YQ9" s="310"/>
      <c r="YR9" s="310"/>
      <c r="YS9" s="310"/>
      <c r="YT9" s="310"/>
      <c r="YU9" s="310"/>
      <c r="YV9" s="310"/>
      <c r="YW9" s="310"/>
      <c r="YX9" s="310"/>
      <c r="YY9" s="310"/>
      <c r="YZ9" s="310"/>
      <c r="ZA9" s="310"/>
      <c r="ZB9" s="310"/>
      <c r="ZC9" s="310"/>
      <c r="ZD9" s="310"/>
      <c r="ZE9" s="310"/>
      <c r="ZF9" s="310"/>
      <c r="ZG9" s="310"/>
      <c r="ZH9" s="310"/>
      <c r="ZI9" s="310"/>
      <c r="ZJ9" s="310"/>
      <c r="ZK9" s="310"/>
      <c r="ZL9" s="310"/>
      <c r="ZM9" s="310"/>
      <c r="ZN9" s="310"/>
      <c r="ZO9" s="310"/>
      <c r="ZP9" s="310"/>
      <c r="ZQ9" s="310"/>
      <c r="ZR9" s="310"/>
      <c r="ZS9" s="310"/>
      <c r="ZT9" s="310"/>
      <c r="ZU9" s="310"/>
      <c r="ZV9" s="310"/>
      <c r="ZW9" s="310"/>
      <c r="ZX9" s="310"/>
      <c r="ZY9" s="310"/>
      <c r="ZZ9" s="310"/>
      <c r="AAA9" s="310"/>
      <c r="AAB9" s="310"/>
      <c r="AAC9" s="310"/>
      <c r="AAD9" s="310"/>
      <c r="AAE9" s="310"/>
      <c r="AAF9" s="310"/>
      <c r="AAG9" s="310"/>
      <c r="AAH9" s="310"/>
      <c r="AAI9" s="310"/>
      <c r="AAJ9" s="310"/>
      <c r="AAK9" s="310"/>
      <c r="AAL9" s="310"/>
      <c r="AAM9" s="310"/>
      <c r="AAN9" s="310"/>
      <c r="AAO9" s="310"/>
      <c r="AAP9" s="310"/>
      <c r="AAQ9" s="310"/>
      <c r="AAR9" s="310"/>
      <c r="AAS9" s="310"/>
    </row>
    <row r="10" spans="2:721" ht="43.5" x14ac:dyDescent="0.35">
      <c r="B10" s="150">
        <v>4</v>
      </c>
      <c r="C10" s="148" t="s">
        <v>413</v>
      </c>
      <c r="D10" s="153">
        <f t="shared" si="0"/>
        <v>0</v>
      </c>
      <c r="E10" s="153">
        <f t="shared" si="0"/>
        <v>0</v>
      </c>
      <c r="F10" s="153">
        <v>0</v>
      </c>
      <c r="G10" s="153">
        <v>0</v>
      </c>
      <c r="H10" s="153">
        <v>0</v>
      </c>
      <c r="I10" s="153">
        <v>0</v>
      </c>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c r="HD10" s="310"/>
      <c r="HE10" s="310"/>
      <c r="HF10" s="310"/>
      <c r="HG10" s="310"/>
      <c r="HH10" s="310"/>
      <c r="HI10" s="310"/>
      <c r="HJ10" s="310"/>
      <c r="HK10" s="310"/>
      <c r="HL10" s="310"/>
      <c r="HM10" s="310"/>
      <c r="HN10" s="310"/>
      <c r="HO10" s="310"/>
      <c r="HP10" s="310"/>
      <c r="HQ10" s="310"/>
      <c r="HR10" s="310"/>
      <c r="HS10" s="310"/>
      <c r="HT10" s="310"/>
      <c r="HU10" s="310"/>
      <c r="HV10" s="310"/>
      <c r="HW10" s="310"/>
      <c r="HX10" s="310"/>
      <c r="HY10" s="310"/>
      <c r="HZ10" s="310"/>
      <c r="IA10" s="310"/>
      <c r="IB10" s="310"/>
      <c r="IC10" s="310"/>
      <c r="ID10" s="310"/>
      <c r="IE10" s="310"/>
      <c r="IF10" s="310"/>
      <c r="IG10" s="310"/>
      <c r="IH10" s="310"/>
      <c r="II10" s="310"/>
      <c r="IJ10" s="310"/>
      <c r="IK10" s="310"/>
      <c r="IL10" s="310"/>
      <c r="IM10" s="310"/>
      <c r="IN10" s="310"/>
      <c r="IO10" s="310"/>
      <c r="IP10" s="310"/>
      <c r="IQ10" s="310"/>
      <c r="IR10" s="310"/>
      <c r="IS10" s="310"/>
      <c r="IT10" s="310"/>
      <c r="IU10" s="310"/>
      <c r="IV10" s="310"/>
      <c r="IW10" s="310"/>
      <c r="IX10" s="310"/>
      <c r="IY10" s="310"/>
      <c r="IZ10" s="310"/>
      <c r="JA10" s="310"/>
      <c r="JB10" s="310"/>
      <c r="JC10" s="310"/>
      <c r="JD10" s="310"/>
      <c r="JE10" s="310"/>
      <c r="JF10" s="310"/>
      <c r="JG10" s="310"/>
      <c r="JH10" s="310"/>
      <c r="JI10" s="310"/>
      <c r="JJ10" s="310"/>
      <c r="JK10" s="310"/>
      <c r="JL10" s="310"/>
      <c r="JM10" s="310"/>
      <c r="JN10" s="310"/>
      <c r="JO10" s="310"/>
      <c r="JP10" s="310"/>
      <c r="JQ10" s="310"/>
      <c r="JR10" s="310"/>
      <c r="JS10" s="310"/>
      <c r="JT10" s="310"/>
      <c r="JU10" s="310"/>
      <c r="JV10" s="310"/>
      <c r="JW10" s="310"/>
      <c r="JX10" s="310"/>
      <c r="JY10" s="310"/>
      <c r="JZ10" s="310"/>
      <c r="KA10" s="310"/>
      <c r="KB10" s="310"/>
      <c r="KC10" s="310"/>
      <c r="KD10" s="310"/>
      <c r="KE10" s="310"/>
      <c r="KF10" s="310"/>
      <c r="KG10" s="310"/>
      <c r="KH10" s="310"/>
      <c r="KI10" s="310"/>
      <c r="KJ10" s="310"/>
      <c r="KK10" s="310"/>
      <c r="KL10" s="310"/>
      <c r="KM10" s="310"/>
      <c r="KN10" s="310"/>
      <c r="KO10" s="310"/>
      <c r="KP10" s="310"/>
      <c r="KQ10" s="310"/>
      <c r="KR10" s="310"/>
      <c r="KS10" s="310"/>
      <c r="KT10" s="310"/>
      <c r="KU10" s="310"/>
      <c r="KV10" s="310"/>
      <c r="KW10" s="310"/>
      <c r="KX10" s="310"/>
      <c r="KY10" s="310"/>
      <c r="KZ10" s="310"/>
      <c r="LA10" s="310"/>
      <c r="LB10" s="310"/>
      <c r="LC10" s="310"/>
      <c r="LD10" s="310"/>
      <c r="LE10" s="310"/>
      <c r="LF10" s="310"/>
      <c r="LG10" s="310"/>
      <c r="LH10" s="310"/>
      <c r="LI10" s="310"/>
      <c r="LJ10" s="310"/>
      <c r="LK10" s="310"/>
      <c r="LL10" s="310"/>
      <c r="LM10" s="310"/>
      <c r="LN10" s="310"/>
      <c r="LO10" s="310"/>
      <c r="LP10" s="310"/>
      <c r="LQ10" s="310"/>
      <c r="LR10" s="310"/>
      <c r="LS10" s="310"/>
      <c r="LT10" s="310"/>
      <c r="LU10" s="310"/>
      <c r="LV10" s="310"/>
      <c r="LW10" s="310"/>
      <c r="LX10" s="310"/>
      <c r="LY10" s="310"/>
      <c r="LZ10" s="310"/>
      <c r="MA10" s="310"/>
      <c r="MB10" s="310"/>
      <c r="MC10" s="310"/>
      <c r="MD10" s="310"/>
      <c r="ME10" s="310"/>
      <c r="MF10" s="310"/>
      <c r="MG10" s="310"/>
      <c r="MH10" s="310"/>
      <c r="MI10" s="310"/>
      <c r="MJ10" s="310"/>
      <c r="MK10" s="310"/>
      <c r="ML10" s="310"/>
      <c r="MM10" s="310"/>
      <c r="MN10" s="310"/>
      <c r="MO10" s="310"/>
      <c r="MP10" s="310"/>
      <c r="MQ10" s="310"/>
      <c r="MR10" s="310"/>
      <c r="MS10" s="310"/>
      <c r="MT10" s="310"/>
      <c r="MU10" s="310"/>
      <c r="MV10" s="310"/>
      <c r="MW10" s="310"/>
      <c r="MX10" s="310"/>
      <c r="MY10" s="310"/>
      <c r="MZ10" s="310"/>
      <c r="NA10" s="310"/>
      <c r="NB10" s="310"/>
      <c r="NC10" s="310"/>
      <c r="ND10" s="310"/>
      <c r="NE10" s="310"/>
      <c r="NF10" s="310"/>
      <c r="NG10" s="310"/>
      <c r="NH10" s="310"/>
      <c r="NI10" s="310"/>
      <c r="NJ10" s="310"/>
      <c r="NK10" s="310"/>
      <c r="NL10" s="310"/>
      <c r="NM10" s="310"/>
      <c r="NN10" s="310"/>
      <c r="NO10" s="310"/>
      <c r="NP10" s="310"/>
      <c r="NQ10" s="310"/>
      <c r="NR10" s="310"/>
      <c r="NS10" s="310"/>
      <c r="NT10" s="310"/>
      <c r="NU10" s="310"/>
      <c r="NV10" s="310"/>
      <c r="NW10" s="310"/>
      <c r="NX10" s="310"/>
      <c r="NY10" s="310"/>
      <c r="NZ10" s="310"/>
      <c r="OA10" s="310"/>
      <c r="OB10" s="310"/>
      <c r="OC10" s="310"/>
      <c r="OD10" s="310"/>
      <c r="OE10" s="310"/>
      <c r="OF10" s="310"/>
      <c r="OG10" s="310"/>
      <c r="OH10" s="310"/>
      <c r="OI10" s="310"/>
      <c r="OJ10" s="310"/>
      <c r="OK10" s="310"/>
      <c r="OL10" s="310"/>
      <c r="OM10" s="310"/>
      <c r="ON10" s="310"/>
      <c r="OO10" s="310"/>
      <c r="OP10" s="310"/>
      <c r="OQ10" s="310"/>
      <c r="OR10" s="310"/>
      <c r="OS10" s="310"/>
      <c r="OT10" s="310"/>
      <c r="OU10" s="310"/>
      <c r="OV10" s="310"/>
      <c r="OW10" s="310"/>
      <c r="OX10" s="310"/>
      <c r="OY10" s="310"/>
      <c r="OZ10" s="310"/>
      <c r="PA10" s="310"/>
      <c r="PB10" s="310"/>
      <c r="PC10" s="310"/>
      <c r="PD10" s="310"/>
      <c r="PE10" s="310"/>
      <c r="PF10" s="310"/>
      <c r="PG10" s="310"/>
      <c r="PH10" s="310"/>
      <c r="PI10" s="310"/>
      <c r="PJ10" s="310"/>
      <c r="PK10" s="310"/>
      <c r="PL10" s="310"/>
      <c r="PM10" s="310"/>
      <c r="PN10" s="310"/>
      <c r="PO10" s="310"/>
      <c r="PP10" s="310"/>
      <c r="PQ10" s="310"/>
      <c r="PR10" s="310"/>
      <c r="PS10" s="310"/>
      <c r="PT10" s="310"/>
      <c r="PU10" s="310"/>
      <c r="PV10" s="310"/>
      <c r="PW10" s="310"/>
      <c r="PX10" s="310"/>
      <c r="PY10" s="310"/>
      <c r="PZ10" s="310"/>
      <c r="QA10" s="310"/>
      <c r="QB10" s="310"/>
      <c r="QC10" s="310"/>
      <c r="QD10" s="310"/>
      <c r="QE10" s="310"/>
      <c r="QF10" s="310"/>
      <c r="QG10" s="310"/>
      <c r="QH10" s="310"/>
      <c r="QI10" s="310"/>
      <c r="QJ10" s="310"/>
      <c r="QK10" s="310"/>
      <c r="QL10" s="310"/>
      <c r="QM10" s="310"/>
      <c r="QN10" s="310"/>
      <c r="QO10" s="310"/>
      <c r="QP10" s="310"/>
      <c r="QQ10" s="310"/>
      <c r="QR10" s="310"/>
      <c r="QS10" s="310"/>
      <c r="QT10" s="310"/>
      <c r="QU10" s="310"/>
      <c r="QV10" s="310"/>
      <c r="QW10" s="310"/>
      <c r="QX10" s="310"/>
      <c r="QY10" s="310"/>
      <c r="QZ10" s="310"/>
      <c r="RA10" s="310"/>
      <c r="RB10" s="310"/>
      <c r="RC10" s="310"/>
      <c r="RD10" s="310"/>
      <c r="RE10" s="310"/>
      <c r="RF10" s="310"/>
      <c r="RG10" s="310"/>
      <c r="RH10" s="310"/>
      <c r="RI10" s="310"/>
      <c r="RJ10" s="310"/>
      <c r="RK10" s="310"/>
      <c r="RL10" s="310"/>
      <c r="RM10" s="310"/>
      <c r="RN10" s="310"/>
      <c r="RO10" s="310"/>
      <c r="RP10" s="310"/>
      <c r="RQ10" s="310"/>
      <c r="RR10" s="310"/>
      <c r="RS10" s="310"/>
      <c r="RT10" s="310"/>
      <c r="RU10" s="310"/>
      <c r="RV10" s="310"/>
      <c r="RW10" s="310"/>
      <c r="RX10" s="310"/>
      <c r="RY10" s="310"/>
      <c r="RZ10" s="310"/>
      <c r="SA10" s="310"/>
      <c r="SB10" s="310"/>
      <c r="SC10" s="310"/>
      <c r="SD10" s="310"/>
      <c r="SE10" s="310"/>
      <c r="SF10" s="310"/>
      <c r="SG10" s="310"/>
      <c r="SH10" s="310"/>
      <c r="SI10" s="310"/>
      <c r="SJ10" s="310"/>
      <c r="SK10" s="310"/>
      <c r="SL10" s="310"/>
      <c r="SM10" s="310"/>
      <c r="SN10" s="310"/>
      <c r="SO10" s="310"/>
      <c r="SP10" s="310"/>
      <c r="SQ10" s="310"/>
      <c r="SR10" s="310"/>
      <c r="SS10" s="310"/>
      <c r="ST10" s="310"/>
      <c r="SU10" s="310"/>
      <c r="SV10" s="310"/>
      <c r="SW10" s="310"/>
      <c r="SX10" s="310"/>
      <c r="SY10" s="310"/>
      <c r="SZ10" s="310"/>
      <c r="TA10" s="310"/>
      <c r="TB10" s="310"/>
      <c r="TC10" s="310"/>
      <c r="TD10" s="310"/>
      <c r="TE10" s="310"/>
      <c r="TF10" s="310"/>
      <c r="TG10" s="310"/>
      <c r="TH10" s="310"/>
      <c r="TI10" s="310"/>
      <c r="TJ10" s="310"/>
      <c r="TK10" s="310"/>
      <c r="TL10" s="310"/>
      <c r="TM10" s="310"/>
      <c r="TN10" s="310"/>
      <c r="TO10" s="310"/>
      <c r="TP10" s="310"/>
      <c r="TQ10" s="310"/>
      <c r="TR10" s="310"/>
      <c r="TS10" s="310"/>
      <c r="TT10" s="310"/>
      <c r="TU10" s="310"/>
      <c r="TV10" s="310"/>
      <c r="TW10" s="310"/>
      <c r="TX10" s="310"/>
      <c r="TY10" s="310"/>
      <c r="TZ10" s="310"/>
      <c r="UA10" s="310"/>
      <c r="UB10" s="310"/>
      <c r="UC10" s="310"/>
      <c r="UD10" s="310"/>
      <c r="UE10" s="310"/>
      <c r="UF10" s="310"/>
      <c r="UG10" s="310"/>
      <c r="UH10" s="310"/>
      <c r="UI10" s="310"/>
      <c r="UJ10" s="310"/>
      <c r="UK10" s="310"/>
      <c r="UL10" s="310"/>
      <c r="UM10" s="310"/>
      <c r="UN10" s="310"/>
      <c r="UO10" s="310"/>
      <c r="UP10" s="310"/>
      <c r="UQ10" s="310"/>
      <c r="UR10" s="310"/>
      <c r="US10" s="310"/>
      <c r="UT10" s="310"/>
      <c r="UU10" s="310"/>
      <c r="UV10" s="310"/>
      <c r="UW10" s="310"/>
      <c r="UX10" s="310"/>
      <c r="UY10" s="310"/>
      <c r="UZ10" s="310"/>
      <c r="VA10" s="310"/>
      <c r="VB10" s="310"/>
      <c r="VC10" s="310"/>
      <c r="VD10" s="310"/>
      <c r="VE10" s="310"/>
      <c r="VF10" s="310"/>
      <c r="VG10" s="310"/>
      <c r="VH10" s="310"/>
      <c r="VI10" s="310"/>
      <c r="VJ10" s="310"/>
      <c r="VK10" s="310"/>
      <c r="VL10" s="310"/>
      <c r="VM10" s="310"/>
      <c r="VN10" s="310"/>
      <c r="VO10" s="310"/>
      <c r="VP10" s="310"/>
      <c r="VQ10" s="310"/>
      <c r="VR10" s="310"/>
      <c r="VS10" s="310"/>
      <c r="VT10" s="310"/>
      <c r="VU10" s="310"/>
      <c r="VV10" s="310"/>
      <c r="VW10" s="310"/>
      <c r="VX10" s="310"/>
      <c r="VY10" s="310"/>
      <c r="VZ10" s="310"/>
      <c r="WA10" s="310"/>
      <c r="WB10" s="310"/>
      <c r="WC10" s="310"/>
      <c r="WD10" s="310"/>
      <c r="WE10" s="310"/>
      <c r="WF10" s="310"/>
      <c r="WG10" s="310"/>
      <c r="WH10" s="310"/>
      <c r="WI10" s="310"/>
      <c r="WJ10" s="310"/>
      <c r="WK10" s="310"/>
      <c r="WL10" s="310"/>
      <c r="WM10" s="310"/>
      <c r="WN10" s="310"/>
      <c r="WO10" s="310"/>
      <c r="WP10" s="310"/>
      <c r="WQ10" s="310"/>
      <c r="WR10" s="310"/>
      <c r="WS10" s="310"/>
      <c r="WT10" s="310"/>
      <c r="WU10" s="310"/>
      <c r="WV10" s="310"/>
      <c r="WW10" s="310"/>
      <c r="WX10" s="310"/>
      <c r="WY10" s="310"/>
      <c r="WZ10" s="310"/>
      <c r="XA10" s="310"/>
      <c r="XB10" s="310"/>
      <c r="XC10" s="310"/>
      <c r="XD10" s="310"/>
      <c r="XE10" s="310"/>
      <c r="XF10" s="310"/>
      <c r="XG10" s="310"/>
      <c r="XH10" s="310"/>
      <c r="XI10" s="310"/>
      <c r="XJ10" s="310"/>
      <c r="XK10" s="310"/>
      <c r="XL10" s="310"/>
      <c r="XM10" s="310"/>
      <c r="XN10" s="310"/>
      <c r="XO10" s="310"/>
      <c r="XP10" s="310"/>
      <c r="XQ10" s="310"/>
      <c r="XR10" s="310"/>
      <c r="XS10" s="310"/>
      <c r="XT10" s="310"/>
      <c r="XU10" s="310"/>
      <c r="XV10" s="310"/>
      <c r="XW10" s="310"/>
      <c r="XX10" s="310"/>
      <c r="XY10" s="310"/>
      <c r="XZ10" s="310"/>
      <c r="YA10" s="310"/>
      <c r="YB10" s="310"/>
      <c r="YC10" s="310"/>
      <c r="YD10" s="310"/>
      <c r="YE10" s="310"/>
      <c r="YF10" s="310"/>
      <c r="YG10" s="310"/>
      <c r="YH10" s="310"/>
      <c r="YI10" s="310"/>
      <c r="YJ10" s="310"/>
      <c r="YK10" s="310"/>
      <c r="YL10" s="310"/>
      <c r="YM10" s="310"/>
      <c r="YN10" s="310"/>
      <c r="YO10" s="310"/>
      <c r="YP10" s="310"/>
      <c r="YQ10" s="310"/>
      <c r="YR10" s="310"/>
      <c r="YS10" s="310"/>
      <c r="YT10" s="310"/>
      <c r="YU10" s="310"/>
      <c r="YV10" s="310"/>
      <c r="YW10" s="310"/>
      <c r="YX10" s="310"/>
      <c r="YY10" s="310"/>
      <c r="YZ10" s="310"/>
      <c r="ZA10" s="310"/>
      <c r="ZB10" s="310"/>
      <c r="ZC10" s="310"/>
      <c r="ZD10" s="310"/>
      <c r="ZE10" s="310"/>
      <c r="ZF10" s="310"/>
      <c r="ZG10" s="310"/>
      <c r="ZH10" s="310"/>
      <c r="ZI10" s="310"/>
      <c r="ZJ10" s="310"/>
      <c r="ZK10" s="310"/>
      <c r="ZL10" s="310"/>
      <c r="ZM10" s="310"/>
      <c r="ZN10" s="310"/>
      <c r="ZO10" s="310"/>
      <c r="ZP10" s="310"/>
      <c r="ZQ10" s="310"/>
      <c r="ZR10" s="310"/>
      <c r="ZS10" s="310"/>
      <c r="ZT10" s="310"/>
      <c r="ZU10" s="310"/>
      <c r="ZV10" s="310"/>
      <c r="ZW10" s="310"/>
      <c r="ZX10" s="310"/>
      <c r="ZY10" s="310"/>
      <c r="ZZ10" s="310"/>
      <c r="AAA10" s="310"/>
      <c r="AAB10" s="310"/>
      <c r="AAC10" s="310"/>
      <c r="AAD10" s="310"/>
      <c r="AAE10" s="310"/>
      <c r="AAF10" s="310"/>
      <c r="AAG10" s="310"/>
      <c r="AAH10" s="310"/>
      <c r="AAI10" s="310"/>
      <c r="AAJ10" s="310"/>
      <c r="AAK10" s="310"/>
      <c r="AAL10" s="310"/>
      <c r="AAM10" s="310"/>
      <c r="AAN10" s="310"/>
      <c r="AAO10" s="310"/>
      <c r="AAP10" s="310"/>
      <c r="AAQ10" s="310"/>
      <c r="AAR10" s="310"/>
      <c r="AAS10" s="310"/>
    </row>
    <row r="11" spans="2:721" ht="43.5" x14ac:dyDescent="0.35">
      <c r="B11" s="150">
        <v>5</v>
      </c>
      <c r="C11" s="148" t="s">
        <v>414</v>
      </c>
      <c r="D11" s="153">
        <f t="shared" si="0"/>
        <v>0</v>
      </c>
      <c r="E11" s="153">
        <f t="shared" si="0"/>
        <v>0</v>
      </c>
      <c r="F11" s="153">
        <v>0</v>
      </c>
      <c r="G11" s="153">
        <v>0</v>
      </c>
      <c r="H11" s="153">
        <v>0</v>
      </c>
      <c r="I11" s="153">
        <v>0</v>
      </c>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c r="HD11" s="310"/>
      <c r="HE11" s="310"/>
      <c r="HF11" s="310"/>
      <c r="HG11" s="310"/>
      <c r="HH11" s="310"/>
      <c r="HI11" s="310"/>
      <c r="HJ11" s="310"/>
      <c r="HK11" s="310"/>
      <c r="HL11" s="310"/>
      <c r="HM11" s="310"/>
      <c r="HN11" s="310"/>
      <c r="HO11" s="310"/>
      <c r="HP11" s="310"/>
      <c r="HQ11" s="310"/>
      <c r="HR11" s="310"/>
      <c r="HS11" s="310"/>
      <c r="HT11" s="310"/>
      <c r="HU11" s="310"/>
      <c r="HV11" s="310"/>
      <c r="HW11" s="310"/>
      <c r="HX11" s="310"/>
      <c r="HY11" s="310"/>
      <c r="HZ11" s="310"/>
      <c r="IA11" s="310"/>
      <c r="IB11" s="310"/>
      <c r="IC11" s="310"/>
      <c r="ID11" s="310"/>
      <c r="IE11" s="310"/>
      <c r="IF11" s="310"/>
      <c r="IG11" s="310"/>
      <c r="IH11" s="310"/>
      <c r="II11" s="310"/>
      <c r="IJ11" s="310"/>
      <c r="IK11" s="310"/>
      <c r="IL11" s="310"/>
      <c r="IM11" s="310"/>
      <c r="IN11" s="310"/>
      <c r="IO11" s="310"/>
      <c r="IP11" s="310"/>
      <c r="IQ11" s="310"/>
      <c r="IR11" s="310"/>
      <c r="IS11" s="310"/>
      <c r="IT11" s="310"/>
      <c r="IU11" s="310"/>
      <c r="IV11" s="310"/>
      <c r="IW11" s="310"/>
      <c r="IX11" s="310"/>
      <c r="IY11" s="310"/>
      <c r="IZ11" s="310"/>
      <c r="JA11" s="310"/>
      <c r="JB11" s="310"/>
      <c r="JC11" s="310"/>
      <c r="JD11" s="310"/>
      <c r="JE11" s="310"/>
      <c r="JF11" s="310"/>
      <c r="JG11" s="310"/>
      <c r="JH11" s="310"/>
      <c r="JI11" s="310"/>
      <c r="JJ11" s="310"/>
      <c r="JK11" s="310"/>
      <c r="JL11" s="310"/>
      <c r="JM11" s="310"/>
      <c r="JN11" s="310"/>
      <c r="JO11" s="310"/>
      <c r="JP11" s="310"/>
      <c r="JQ11" s="310"/>
      <c r="JR11" s="310"/>
      <c r="JS11" s="310"/>
      <c r="JT11" s="310"/>
      <c r="JU11" s="310"/>
      <c r="JV11" s="310"/>
      <c r="JW11" s="310"/>
      <c r="JX11" s="310"/>
      <c r="JY11" s="310"/>
      <c r="JZ11" s="310"/>
      <c r="KA11" s="310"/>
      <c r="KB11" s="310"/>
      <c r="KC11" s="310"/>
      <c r="KD11" s="310"/>
      <c r="KE11" s="310"/>
      <c r="KF11" s="310"/>
      <c r="KG11" s="310"/>
      <c r="KH11" s="310"/>
      <c r="KI11" s="310"/>
      <c r="KJ11" s="310"/>
      <c r="KK11" s="310"/>
      <c r="KL11" s="310"/>
      <c r="KM11" s="310"/>
      <c r="KN11" s="310"/>
      <c r="KO11" s="310"/>
      <c r="KP11" s="310"/>
      <c r="KQ11" s="310"/>
      <c r="KR11" s="310"/>
      <c r="KS11" s="310"/>
      <c r="KT11" s="310"/>
      <c r="KU11" s="310"/>
      <c r="KV11" s="310"/>
      <c r="KW11" s="310"/>
      <c r="KX11" s="310"/>
      <c r="KY11" s="310"/>
      <c r="KZ11" s="310"/>
      <c r="LA11" s="310"/>
      <c r="LB11" s="310"/>
      <c r="LC11" s="310"/>
      <c r="LD11" s="310"/>
      <c r="LE11" s="310"/>
      <c r="LF11" s="310"/>
      <c r="LG11" s="310"/>
      <c r="LH11" s="310"/>
      <c r="LI11" s="310"/>
      <c r="LJ11" s="310"/>
      <c r="LK11" s="310"/>
      <c r="LL11" s="310"/>
      <c r="LM11" s="310"/>
      <c r="LN11" s="310"/>
      <c r="LO11" s="310"/>
      <c r="LP11" s="310"/>
      <c r="LQ11" s="310"/>
      <c r="LR11" s="310"/>
      <c r="LS11" s="310"/>
      <c r="LT11" s="310"/>
      <c r="LU11" s="310"/>
      <c r="LV11" s="310"/>
      <c r="LW11" s="310"/>
      <c r="LX11" s="310"/>
      <c r="LY11" s="310"/>
      <c r="LZ11" s="310"/>
      <c r="MA11" s="310"/>
      <c r="MB11" s="310"/>
      <c r="MC11" s="310"/>
      <c r="MD11" s="310"/>
      <c r="ME11" s="310"/>
      <c r="MF11" s="310"/>
      <c r="MG11" s="310"/>
      <c r="MH11" s="310"/>
      <c r="MI11" s="310"/>
      <c r="MJ11" s="310"/>
      <c r="MK11" s="310"/>
      <c r="ML11" s="310"/>
      <c r="MM11" s="310"/>
      <c r="MN11" s="310"/>
      <c r="MO11" s="310"/>
      <c r="MP11" s="310"/>
      <c r="MQ11" s="310"/>
      <c r="MR11" s="310"/>
      <c r="MS11" s="310"/>
      <c r="MT11" s="310"/>
      <c r="MU11" s="310"/>
      <c r="MV11" s="310"/>
      <c r="MW11" s="310"/>
      <c r="MX11" s="310"/>
      <c r="MY11" s="310"/>
      <c r="MZ11" s="310"/>
      <c r="NA11" s="310"/>
      <c r="NB11" s="310"/>
      <c r="NC11" s="310"/>
      <c r="ND11" s="310"/>
      <c r="NE11" s="310"/>
      <c r="NF11" s="310"/>
      <c r="NG11" s="310"/>
      <c r="NH11" s="310"/>
      <c r="NI11" s="310"/>
      <c r="NJ11" s="310"/>
      <c r="NK11" s="310"/>
      <c r="NL11" s="310"/>
      <c r="NM11" s="310"/>
      <c r="NN11" s="310"/>
      <c r="NO11" s="310"/>
      <c r="NP11" s="310"/>
      <c r="NQ11" s="310"/>
      <c r="NR11" s="310"/>
      <c r="NS11" s="310"/>
      <c r="NT11" s="310"/>
      <c r="NU11" s="310"/>
      <c r="NV11" s="310"/>
      <c r="NW11" s="310"/>
      <c r="NX11" s="310"/>
      <c r="NY11" s="310"/>
      <c r="NZ11" s="310"/>
      <c r="OA11" s="310"/>
      <c r="OB11" s="310"/>
      <c r="OC11" s="310"/>
      <c r="OD11" s="310"/>
      <c r="OE11" s="310"/>
      <c r="OF11" s="310"/>
      <c r="OG11" s="310"/>
      <c r="OH11" s="310"/>
      <c r="OI11" s="310"/>
      <c r="OJ11" s="310"/>
      <c r="OK11" s="310"/>
      <c r="OL11" s="310"/>
      <c r="OM11" s="310"/>
      <c r="ON11" s="310"/>
      <c r="OO11" s="310"/>
      <c r="OP11" s="310"/>
      <c r="OQ11" s="310"/>
      <c r="OR11" s="310"/>
      <c r="OS11" s="310"/>
      <c r="OT11" s="310"/>
      <c r="OU11" s="310"/>
      <c r="OV11" s="310"/>
      <c r="OW11" s="310"/>
      <c r="OX11" s="310"/>
      <c r="OY11" s="310"/>
      <c r="OZ11" s="310"/>
      <c r="PA11" s="310"/>
      <c r="PB11" s="310"/>
      <c r="PC11" s="310"/>
      <c r="PD11" s="310"/>
      <c r="PE11" s="310"/>
      <c r="PF11" s="310"/>
      <c r="PG11" s="310"/>
      <c r="PH11" s="310"/>
      <c r="PI11" s="310"/>
      <c r="PJ11" s="310"/>
      <c r="PK11" s="310"/>
      <c r="PL11" s="310"/>
      <c r="PM11" s="310"/>
      <c r="PN11" s="310"/>
      <c r="PO11" s="310"/>
      <c r="PP11" s="310"/>
      <c r="PQ11" s="310"/>
      <c r="PR11" s="310"/>
      <c r="PS11" s="310"/>
      <c r="PT11" s="310"/>
      <c r="PU11" s="310"/>
      <c r="PV11" s="310"/>
      <c r="PW11" s="310"/>
      <c r="PX11" s="310"/>
      <c r="PY11" s="310"/>
      <c r="PZ11" s="310"/>
      <c r="QA11" s="310"/>
      <c r="QB11" s="310"/>
      <c r="QC11" s="310"/>
      <c r="QD11" s="310"/>
      <c r="QE11" s="310"/>
      <c r="QF11" s="310"/>
      <c r="QG11" s="310"/>
      <c r="QH11" s="310"/>
      <c r="QI11" s="310"/>
      <c r="QJ11" s="310"/>
      <c r="QK11" s="310"/>
      <c r="QL11" s="310"/>
      <c r="QM11" s="310"/>
      <c r="QN11" s="310"/>
      <c r="QO11" s="310"/>
      <c r="QP11" s="310"/>
      <c r="QQ11" s="310"/>
      <c r="QR11" s="310"/>
      <c r="QS11" s="310"/>
      <c r="QT11" s="310"/>
      <c r="QU11" s="310"/>
      <c r="QV11" s="310"/>
      <c r="QW11" s="310"/>
      <c r="QX11" s="310"/>
      <c r="QY11" s="310"/>
      <c r="QZ11" s="310"/>
      <c r="RA11" s="310"/>
      <c r="RB11" s="310"/>
      <c r="RC11" s="310"/>
      <c r="RD11" s="310"/>
      <c r="RE11" s="310"/>
      <c r="RF11" s="310"/>
      <c r="RG11" s="310"/>
      <c r="RH11" s="310"/>
      <c r="RI11" s="310"/>
      <c r="RJ11" s="310"/>
      <c r="RK11" s="310"/>
      <c r="RL11" s="310"/>
      <c r="RM11" s="310"/>
      <c r="RN11" s="310"/>
      <c r="RO11" s="310"/>
      <c r="RP11" s="310"/>
      <c r="RQ11" s="310"/>
      <c r="RR11" s="310"/>
      <c r="RS11" s="310"/>
      <c r="RT11" s="310"/>
      <c r="RU11" s="310"/>
      <c r="RV11" s="310"/>
      <c r="RW11" s="310"/>
      <c r="RX11" s="310"/>
      <c r="RY11" s="310"/>
      <c r="RZ11" s="310"/>
      <c r="SA11" s="310"/>
      <c r="SB11" s="310"/>
      <c r="SC11" s="310"/>
      <c r="SD11" s="310"/>
      <c r="SE11" s="310"/>
      <c r="SF11" s="310"/>
      <c r="SG11" s="310"/>
      <c r="SH11" s="310"/>
      <c r="SI11" s="310"/>
      <c r="SJ11" s="310"/>
      <c r="SK11" s="310"/>
      <c r="SL11" s="310"/>
      <c r="SM11" s="310"/>
      <c r="SN11" s="310"/>
      <c r="SO11" s="310"/>
      <c r="SP11" s="310"/>
      <c r="SQ11" s="310"/>
      <c r="SR11" s="310"/>
      <c r="SS11" s="310"/>
      <c r="ST11" s="310"/>
      <c r="SU11" s="310"/>
      <c r="SV11" s="310"/>
      <c r="SW11" s="310"/>
      <c r="SX11" s="310"/>
      <c r="SY11" s="310"/>
      <c r="SZ11" s="310"/>
      <c r="TA11" s="310"/>
      <c r="TB11" s="310"/>
      <c r="TC11" s="310"/>
      <c r="TD11" s="310"/>
      <c r="TE11" s="310"/>
      <c r="TF11" s="310"/>
      <c r="TG11" s="310"/>
      <c r="TH11" s="310"/>
      <c r="TI11" s="310"/>
      <c r="TJ11" s="310"/>
      <c r="TK11" s="310"/>
      <c r="TL11" s="310"/>
      <c r="TM11" s="310"/>
      <c r="TN11" s="310"/>
      <c r="TO11" s="310"/>
      <c r="TP11" s="310"/>
      <c r="TQ11" s="310"/>
      <c r="TR11" s="310"/>
      <c r="TS11" s="310"/>
      <c r="TT11" s="310"/>
      <c r="TU11" s="310"/>
      <c r="TV11" s="310"/>
      <c r="TW11" s="310"/>
      <c r="TX11" s="310"/>
      <c r="TY11" s="310"/>
      <c r="TZ11" s="310"/>
      <c r="UA11" s="310"/>
      <c r="UB11" s="310"/>
      <c r="UC11" s="310"/>
      <c r="UD11" s="310"/>
      <c r="UE11" s="310"/>
      <c r="UF11" s="310"/>
      <c r="UG11" s="310"/>
      <c r="UH11" s="310"/>
      <c r="UI11" s="310"/>
      <c r="UJ11" s="310"/>
      <c r="UK11" s="310"/>
      <c r="UL11" s="310"/>
      <c r="UM11" s="310"/>
      <c r="UN11" s="310"/>
      <c r="UO11" s="310"/>
      <c r="UP11" s="310"/>
      <c r="UQ11" s="310"/>
      <c r="UR11" s="310"/>
      <c r="US11" s="310"/>
      <c r="UT11" s="310"/>
      <c r="UU11" s="310"/>
      <c r="UV11" s="310"/>
      <c r="UW11" s="310"/>
      <c r="UX11" s="310"/>
      <c r="UY11" s="310"/>
      <c r="UZ11" s="310"/>
      <c r="VA11" s="310"/>
      <c r="VB11" s="310"/>
      <c r="VC11" s="310"/>
      <c r="VD11" s="310"/>
      <c r="VE11" s="310"/>
      <c r="VF11" s="310"/>
      <c r="VG11" s="310"/>
      <c r="VH11" s="310"/>
      <c r="VI11" s="310"/>
      <c r="VJ11" s="310"/>
      <c r="VK11" s="310"/>
      <c r="VL11" s="310"/>
      <c r="VM11" s="310"/>
      <c r="VN11" s="310"/>
      <c r="VO11" s="310"/>
      <c r="VP11" s="310"/>
      <c r="VQ11" s="310"/>
      <c r="VR11" s="310"/>
      <c r="VS11" s="310"/>
      <c r="VT11" s="310"/>
      <c r="VU11" s="310"/>
      <c r="VV11" s="310"/>
      <c r="VW11" s="310"/>
      <c r="VX11" s="310"/>
      <c r="VY11" s="310"/>
      <c r="VZ11" s="310"/>
      <c r="WA11" s="310"/>
      <c r="WB11" s="310"/>
      <c r="WC11" s="310"/>
      <c r="WD11" s="310"/>
      <c r="WE11" s="310"/>
      <c r="WF11" s="310"/>
      <c r="WG11" s="310"/>
      <c r="WH11" s="310"/>
      <c r="WI11" s="310"/>
      <c r="WJ11" s="310"/>
      <c r="WK11" s="310"/>
      <c r="WL11" s="310"/>
      <c r="WM11" s="310"/>
      <c r="WN11" s="310"/>
      <c r="WO11" s="310"/>
      <c r="WP11" s="310"/>
      <c r="WQ11" s="310"/>
      <c r="WR11" s="310"/>
      <c r="WS11" s="310"/>
      <c r="WT11" s="310"/>
      <c r="WU11" s="310"/>
      <c r="WV11" s="310"/>
      <c r="WW11" s="310"/>
      <c r="WX11" s="310"/>
      <c r="WY11" s="310"/>
      <c r="WZ11" s="310"/>
      <c r="XA11" s="310"/>
      <c r="XB11" s="310"/>
      <c r="XC11" s="310"/>
      <c r="XD11" s="310"/>
      <c r="XE11" s="310"/>
      <c r="XF11" s="310"/>
      <c r="XG11" s="310"/>
      <c r="XH11" s="310"/>
      <c r="XI11" s="310"/>
      <c r="XJ11" s="310"/>
      <c r="XK11" s="310"/>
      <c r="XL11" s="310"/>
      <c r="XM11" s="310"/>
      <c r="XN11" s="310"/>
      <c r="XO11" s="310"/>
      <c r="XP11" s="310"/>
      <c r="XQ11" s="310"/>
      <c r="XR11" s="310"/>
      <c r="XS11" s="310"/>
      <c r="XT11" s="310"/>
      <c r="XU11" s="310"/>
      <c r="XV11" s="310"/>
      <c r="XW11" s="310"/>
      <c r="XX11" s="310"/>
      <c r="XY11" s="310"/>
      <c r="XZ11" s="310"/>
      <c r="YA11" s="310"/>
      <c r="YB11" s="310"/>
      <c r="YC11" s="310"/>
      <c r="YD11" s="310"/>
      <c r="YE11" s="310"/>
      <c r="YF11" s="310"/>
      <c r="YG11" s="310"/>
      <c r="YH11" s="310"/>
      <c r="YI11" s="310"/>
      <c r="YJ11" s="310"/>
      <c r="YK11" s="310"/>
      <c r="YL11" s="310"/>
      <c r="YM11" s="310"/>
      <c r="YN11" s="310"/>
      <c r="YO11" s="310"/>
      <c r="YP11" s="310"/>
      <c r="YQ11" s="310"/>
      <c r="YR11" s="310"/>
      <c r="YS11" s="310"/>
      <c r="YT11" s="310"/>
      <c r="YU11" s="310"/>
      <c r="YV11" s="310"/>
      <c r="YW11" s="310"/>
      <c r="YX11" s="310"/>
      <c r="YY11" s="310"/>
      <c r="YZ11" s="310"/>
      <c r="ZA11" s="310"/>
      <c r="ZB11" s="310"/>
      <c r="ZC11" s="310"/>
      <c r="ZD11" s="310"/>
      <c r="ZE11" s="310"/>
      <c r="ZF11" s="310"/>
      <c r="ZG11" s="310"/>
      <c r="ZH11" s="310"/>
      <c r="ZI11" s="310"/>
      <c r="ZJ11" s="310"/>
      <c r="ZK11" s="310"/>
      <c r="ZL11" s="310"/>
      <c r="ZM11" s="310"/>
      <c r="ZN11" s="310"/>
      <c r="ZO11" s="310"/>
      <c r="ZP11" s="310"/>
      <c r="ZQ11" s="310"/>
      <c r="ZR11" s="310"/>
      <c r="ZS11" s="310"/>
      <c r="ZT11" s="310"/>
      <c r="ZU11" s="310"/>
      <c r="ZV11" s="310"/>
      <c r="ZW11" s="310"/>
      <c r="ZX11" s="310"/>
      <c r="ZY11" s="310"/>
      <c r="ZZ11" s="310"/>
      <c r="AAA11" s="310"/>
      <c r="AAB11" s="310"/>
      <c r="AAC11" s="310"/>
      <c r="AAD11" s="310"/>
      <c r="AAE11" s="310"/>
      <c r="AAF11" s="310"/>
      <c r="AAG11" s="310"/>
      <c r="AAH11" s="310"/>
      <c r="AAI11" s="310"/>
      <c r="AAJ11" s="310"/>
      <c r="AAK11" s="310"/>
      <c r="AAL11" s="310"/>
      <c r="AAM11" s="310"/>
      <c r="AAN11" s="310"/>
      <c r="AAO11" s="310"/>
      <c r="AAP11" s="310"/>
      <c r="AAQ11" s="310"/>
      <c r="AAR11" s="310"/>
      <c r="AAS11" s="310"/>
    </row>
    <row r="12" spans="2:721" ht="43.5" x14ac:dyDescent="0.35">
      <c r="B12" s="150">
        <v>6</v>
      </c>
      <c r="C12" s="148" t="s">
        <v>415</v>
      </c>
      <c r="D12" s="153">
        <f t="shared" si="0"/>
        <v>0</v>
      </c>
      <c r="E12" s="153">
        <f t="shared" si="0"/>
        <v>0</v>
      </c>
      <c r="F12" s="153">
        <v>0</v>
      </c>
      <c r="G12" s="153">
        <v>0</v>
      </c>
      <c r="H12" s="153">
        <v>0</v>
      </c>
      <c r="I12" s="153">
        <v>0</v>
      </c>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0"/>
      <c r="FF12" s="310"/>
      <c r="FG12" s="310"/>
      <c r="FH12" s="310"/>
      <c r="FI12" s="310"/>
      <c r="FJ12" s="310"/>
      <c r="FK12" s="310"/>
      <c r="FL12" s="310"/>
      <c r="FM12" s="310"/>
      <c r="FN12" s="310"/>
      <c r="FO12" s="310"/>
      <c r="FP12" s="310"/>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0"/>
      <c r="GS12" s="310"/>
      <c r="GT12" s="310"/>
      <c r="GU12" s="310"/>
      <c r="GV12" s="310"/>
      <c r="GW12" s="310"/>
      <c r="GX12" s="310"/>
      <c r="GY12" s="310"/>
      <c r="GZ12" s="310"/>
      <c r="HA12" s="310"/>
      <c r="HB12" s="310"/>
      <c r="HC12" s="310"/>
      <c r="HD12" s="310"/>
      <c r="HE12" s="310"/>
      <c r="HF12" s="310"/>
      <c r="HG12" s="310"/>
      <c r="HH12" s="310"/>
      <c r="HI12" s="310"/>
      <c r="HJ12" s="310"/>
      <c r="HK12" s="310"/>
      <c r="HL12" s="310"/>
      <c r="HM12" s="310"/>
      <c r="HN12" s="310"/>
      <c r="HO12" s="310"/>
      <c r="HP12" s="310"/>
      <c r="HQ12" s="310"/>
      <c r="HR12" s="310"/>
      <c r="HS12" s="310"/>
      <c r="HT12" s="310"/>
      <c r="HU12" s="310"/>
      <c r="HV12" s="310"/>
      <c r="HW12" s="310"/>
      <c r="HX12" s="310"/>
      <c r="HY12" s="310"/>
      <c r="HZ12" s="310"/>
      <c r="IA12" s="310"/>
      <c r="IB12" s="310"/>
      <c r="IC12" s="310"/>
      <c r="ID12" s="310"/>
      <c r="IE12" s="310"/>
      <c r="IF12" s="310"/>
      <c r="IG12" s="310"/>
      <c r="IH12" s="310"/>
      <c r="II12" s="310"/>
      <c r="IJ12" s="310"/>
      <c r="IK12" s="310"/>
      <c r="IL12" s="310"/>
      <c r="IM12" s="310"/>
      <c r="IN12" s="310"/>
      <c r="IO12" s="310"/>
      <c r="IP12" s="310"/>
      <c r="IQ12" s="310"/>
      <c r="IR12" s="310"/>
      <c r="IS12" s="310"/>
      <c r="IT12" s="310"/>
      <c r="IU12" s="310"/>
      <c r="IV12" s="310"/>
      <c r="IW12" s="310"/>
      <c r="IX12" s="310"/>
      <c r="IY12" s="310"/>
      <c r="IZ12" s="310"/>
      <c r="JA12" s="310"/>
      <c r="JB12" s="310"/>
      <c r="JC12" s="310"/>
      <c r="JD12" s="310"/>
      <c r="JE12" s="310"/>
      <c r="JF12" s="310"/>
      <c r="JG12" s="310"/>
      <c r="JH12" s="310"/>
      <c r="JI12" s="310"/>
      <c r="JJ12" s="310"/>
      <c r="JK12" s="310"/>
      <c r="JL12" s="310"/>
      <c r="JM12" s="310"/>
      <c r="JN12" s="310"/>
      <c r="JO12" s="310"/>
      <c r="JP12" s="310"/>
      <c r="JQ12" s="310"/>
      <c r="JR12" s="310"/>
      <c r="JS12" s="310"/>
      <c r="JT12" s="310"/>
      <c r="JU12" s="310"/>
      <c r="JV12" s="310"/>
      <c r="JW12" s="310"/>
      <c r="JX12" s="310"/>
      <c r="JY12" s="310"/>
      <c r="JZ12" s="310"/>
      <c r="KA12" s="310"/>
      <c r="KB12" s="310"/>
      <c r="KC12" s="310"/>
      <c r="KD12" s="310"/>
      <c r="KE12" s="310"/>
      <c r="KF12" s="310"/>
      <c r="KG12" s="310"/>
      <c r="KH12" s="310"/>
      <c r="KI12" s="310"/>
      <c r="KJ12" s="310"/>
      <c r="KK12" s="310"/>
      <c r="KL12" s="310"/>
      <c r="KM12" s="310"/>
      <c r="KN12" s="310"/>
      <c r="KO12" s="310"/>
      <c r="KP12" s="310"/>
      <c r="KQ12" s="310"/>
      <c r="KR12" s="310"/>
      <c r="KS12" s="310"/>
      <c r="KT12" s="310"/>
      <c r="KU12" s="310"/>
      <c r="KV12" s="310"/>
      <c r="KW12" s="310"/>
      <c r="KX12" s="310"/>
      <c r="KY12" s="310"/>
      <c r="KZ12" s="310"/>
      <c r="LA12" s="310"/>
      <c r="LB12" s="310"/>
      <c r="LC12" s="310"/>
      <c r="LD12" s="310"/>
      <c r="LE12" s="310"/>
      <c r="LF12" s="310"/>
      <c r="LG12" s="310"/>
      <c r="LH12" s="310"/>
      <c r="LI12" s="310"/>
      <c r="LJ12" s="310"/>
      <c r="LK12" s="310"/>
      <c r="LL12" s="310"/>
      <c r="LM12" s="310"/>
      <c r="LN12" s="310"/>
      <c r="LO12" s="310"/>
      <c r="LP12" s="310"/>
      <c r="LQ12" s="310"/>
      <c r="LR12" s="310"/>
      <c r="LS12" s="310"/>
      <c r="LT12" s="310"/>
      <c r="LU12" s="310"/>
      <c r="LV12" s="310"/>
      <c r="LW12" s="310"/>
      <c r="LX12" s="310"/>
      <c r="LY12" s="310"/>
      <c r="LZ12" s="310"/>
      <c r="MA12" s="310"/>
      <c r="MB12" s="310"/>
      <c r="MC12" s="310"/>
      <c r="MD12" s="310"/>
      <c r="ME12" s="310"/>
      <c r="MF12" s="310"/>
      <c r="MG12" s="310"/>
      <c r="MH12" s="310"/>
      <c r="MI12" s="310"/>
      <c r="MJ12" s="310"/>
      <c r="MK12" s="310"/>
      <c r="ML12" s="310"/>
      <c r="MM12" s="310"/>
      <c r="MN12" s="310"/>
      <c r="MO12" s="310"/>
      <c r="MP12" s="310"/>
      <c r="MQ12" s="310"/>
      <c r="MR12" s="310"/>
      <c r="MS12" s="310"/>
      <c r="MT12" s="310"/>
      <c r="MU12" s="310"/>
      <c r="MV12" s="310"/>
      <c r="MW12" s="310"/>
      <c r="MX12" s="310"/>
      <c r="MY12" s="310"/>
      <c r="MZ12" s="310"/>
      <c r="NA12" s="310"/>
      <c r="NB12" s="310"/>
      <c r="NC12" s="310"/>
      <c r="ND12" s="310"/>
      <c r="NE12" s="310"/>
      <c r="NF12" s="310"/>
      <c r="NG12" s="310"/>
      <c r="NH12" s="310"/>
      <c r="NI12" s="310"/>
      <c r="NJ12" s="310"/>
      <c r="NK12" s="310"/>
      <c r="NL12" s="310"/>
      <c r="NM12" s="310"/>
      <c r="NN12" s="310"/>
      <c r="NO12" s="310"/>
      <c r="NP12" s="310"/>
      <c r="NQ12" s="310"/>
      <c r="NR12" s="310"/>
      <c r="NS12" s="310"/>
      <c r="NT12" s="310"/>
      <c r="NU12" s="310"/>
      <c r="NV12" s="310"/>
      <c r="NW12" s="310"/>
      <c r="NX12" s="310"/>
      <c r="NY12" s="310"/>
      <c r="NZ12" s="310"/>
      <c r="OA12" s="310"/>
      <c r="OB12" s="310"/>
      <c r="OC12" s="310"/>
      <c r="OD12" s="310"/>
      <c r="OE12" s="310"/>
      <c r="OF12" s="310"/>
      <c r="OG12" s="310"/>
      <c r="OH12" s="310"/>
      <c r="OI12" s="310"/>
      <c r="OJ12" s="310"/>
      <c r="OK12" s="310"/>
      <c r="OL12" s="310"/>
      <c r="OM12" s="310"/>
      <c r="ON12" s="310"/>
      <c r="OO12" s="310"/>
      <c r="OP12" s="310"/>
      <c r="OQ12" s="310"/>
      <c r="OR12" s="310"/>
      <c r="OS12" s="310"/>
      <c r="OT12" s="310"/>
      <c r="OU12" s="310"/>
      <c r="OV12" s="310"/>
      <c r="OW12" s="310"/>
      <c r="OX12" s="310"/>
      <c r="OY12" s="310"/>
      <c r="OZ12" s="310"/>
      <c r="PA12" s="310"/>
      <c r="PB12" s="310"/>
      <c r="PC12" s="310"/>
      <c r="PD12" s="310"/>
      <c r="PE12" s="310"/>
      <c r="PF12" s="310"/>
      <c r="PG12" s="310"/>
      <c r="PH12" s="310"/>
      <c r="PI12" s="310"/>
      <c r="PJ12" s="310"/>
      <c r="PK12" s="310"/>
      <c r="PL12" s="310"/>
      <c r="PM12" s="310"/>
      <c r="PN12" s="310"/>
      <c r="PO12" s="310"/>
      <c r="PP12" s="310"/>
      <c r="PQ12" s="310"/>
      <c r="PR12" s="310"/>
      <c r="PS12" s="310"/>
      <c r="PT12" s="310"/>
      <c r="PU12" s="310"/>
      <c r="PV12" s="310"/>
      <c r="PW12" s="310"/>
      <c r="PX12" s="310"/>
      <c r="PY12" s="310"/>
      <c r="PZ12" s="310"/>
      <c r="QA12" s="310"/>
      <c r="QB12" s="310"/>
      <c r="QC12" s="310"/>
      <c r="QD12" s="310"/>
      <c r="QE12" s="310"/>
      <c r="QF12" s="310"/>
      <c r="QG12" s="310"/>
      <c r="QH12" s="310"/>
      <c r="QI12" s="310"/>
      <c r="QJ12" s="310"/>
      <c r="QK12" s="310"/>
      <c r="QL12" s="310"/>
      <c r="QM12" s="310"/>
      <c r="QN12" s="310"/>
      <c r="QO12" s="310"/>
      <c r="QP12" s="310"/>
      <c r="QQ12" s="310"/>
      <c r="QR12" s="310"/>
      <c r="QS12" s="310"/>
      <c r="QT12" s="310"/>
      <c r="QU12" s="310"/>
      <c r="QV12" s="310"/>
      <c r="QW12" s="310"/>
      <c r="QX12" s="310"/>
      <c r="QY12" s="310"/>
      <c r="QZ12" s="310"/>
      <c r="RA12" s="310"/>
      <c r="RB12" s="310"/>
      <c r="RC12" s="310"/>
      <c r="RD12" s="310"/>
      <c r="RE12" s="310"/>
      <c r="RF12" s="310"/>
      <c r="RG12" s="310"/>
      <c r="RH12" s="310"/>
      <c r="RI12" s="310"/>
      <c r="RJ12" s="310"/>
      <c r="RK12" s="310"/>
      <c r="RL12" s="310"/>
      <c r="RM12" s="310"/>
      <c r="RN12" s="310"/>
      <c r="RO12" s="310"/>
      <c r="RP12" s="310"/>
      <c r="RQ12" s="310"/>
      <c r="RR12" s="310"/>
      <c r="RS12" s="310"/>
      <c r="RT12" s="310"/>
      <c r="RU12" s="310"/>
      <c r="RV12" s="310"/>
      <c r="RW12" s="310"/>
      <c r="RX12" s="310"/>
      <c r="RY12" s="310"/>
      <c r="RZ12" s="310"/>
      <c r="SA12" s="310"/>
      <c r="SB12" s="310"/>
      <c r="SC12" s="310"/>
      <c r="SD12" s="310"/>
      <c r="SE12" s="310"/>
      <c r="SF12" s="310"/>
      <c r="SG12" s="310"/>
      <c r="SH12" s="310"/>
      <c r="SI12" s="310"/>
      <c r="SJ12" s="310"/>
      <c r="SK12" s="310"/>
      <c r="SL12" s="310"/>
      <c r="SM12" s="310"/>
      <c r="SN12" s="310"/>
      <c r="SO12" s="310"/>
      <c r="SP12" s="310"/>
      <c r="SQ12" s="310"/>
      <c r="SR12" s="310"/>
      <c r="SS12" s="310"/>
      <c r="ST12" s="310"/>
      <c r="SU12" s="310"/>
      <c r="SV12" s="310"/>
      <c r="SW12" s="310"/>
      <c r="SX12" s="310"/>
      <c r="SY12" s="310"/>
      <c r="SZ12" s="310"/>
      <c r="TA12" s="310"/>
      <c r="TB12" s="310"/>
      <c r="TC12" s="310"/>
      <c r="TD12" s="310"/>
      <c r="TE12" s="310"/>
      <c r="TF12" s="310"/>
      <c r="TG12" s="310"/>
      <c r="TH12" s="310"/>
      <c r="TI12" s="310"/>
      <c r="TJ12" s="310"/>
      <c r="TK12" s="310"/>
      <c r="TL12" s="310"/>
      <c r="TM12" s="310"/>
      <c r="TN12" s="310"/>
      <c r="TO12" s="310"/>
      <c r="TP12" s="310"/>
      <c r="TQ12" s="310"/>
      <c r="TR12" s="310"/>
      <c r="TS12" s="310"/>
      <c r="TT12" s="310"/>
      <c r="TU12" s="310"/>
      <c r="TV12" s="310"/>
      <c r="TW12" s="310"/>
      <c r="TX12" s="310"/>
      <c r="TY12" s="310"/>
      <c r="TZ12" s="310"/>
      <c r="UA12" s="310"/>
      <c r="UB12" s="310"/>
      <c r="UC12" s="310"/>
      <c r="UD12" s="310"/>
      <c r="UE12" s="310"/>
      <c r="UF12" s="310"/>
      <c r="UG12" s="310"/>
      <c r="UH12" s="310"/>
      <c r="UI12" s="310"/>
      <c r="UJ12" s="310"/>
      <c r="UK12" s="310"/>
      <c r="UL12" s="310"/>
      <c r="UM12" s="310"/>
      <c r="UN12" s="310"/>
      <c r="UO12" s="310"/>
      <c r="UP12" s="310"/>
      <c r="UQ12" s="310"/>
      <c r="UR12" s="310"/>
      <c r="US12" s="310"/>
      <c r="UT12" s="310"/>
      <c r="UU12" s="310"/>
      <c r="UV12" s="310"/>
      <c r="UW12" s="310"/>
      <c r="UX12" s="310"/>
      <c r="UY12" s="310"/>
      <c r="UZ12" s="310"/>
      <c r="VA12" s="310"/>
      <c r="VB12" s="310"/>
      <c r="VC12" s="310"/>
      <c r="VD12" s="310"/>
      <c r="VE12" s="310"/>
      <c r="VF12" s="310"/>
      <c r="VG12" s="310"/>
      <c r="VH12" s="310"/>
      <c r="VI12" s="310"/>
      <c r="VJ12" s="310"/>
      <c r="VK12" s="310"/>
      <c r="VL12" s="310"/>
      <c r="VM12" s="310"/>
      <c r="VN12" s="310"/>
      <c r="VO12" s="310"/>
      <c r="VP12" s="310"/>
      <c r="VQ12" s="310"/>
      <c r="VR12" s="310"/>
      <c r="VS12" s="310"/>
      <c r="VT12" s="310"/>
      <c r="VU12" s="310"/>
      <c r="VV12" s="310"/>
      <c r="VW12" s="310"/>
      <c r="VX12" s="310"/>
      <c r="VY12" s="310"/>
      <c r="VZ12" s="310"/>
      <c r="WA12" s="310"/>
      <c r="WB12" s="310"/>
      <c r="WC12" s="310"/>
      <c r="WD12" s="310"/>
      <c r="WE12" s="310"/>
      <c r="WF12" s="310"/>
      <c r="WG12" s="310"/>
      <c r="WH12" s="310"/>
      <c r="WI12" s="310"/>
      <c r="WJ12" s="310"/>
      <c r="WK12" s="310"/>
      <c r="WL12" s="310"/>
      <c r="WM12" s="310"/>
      <c r="WN12" s="310"/>
      <c r="WO12" s="310"/>
      <c r="WP12" s="310"/>
      <c r="WQ12" s="310"/>
      <c r="WR12" s="310"/>
      <c r="WS12" s="310"/>
      <c r="WT12" s="310"/>
      <c r="WU12" s="310"/>
      <c r="WV12" s="310"/>
      <c r="WW12" s="310"/>
      <c r="WX12" s="310"/>
      <c r="WY12" s="310"/>
      <c r="WZ12" s="310"/>
      <c r="XA12" s="310"/>
      <c r="XB12" s="310"/>
      <c r="XC12" s="310"/>
      <c r="XD12" s="310"/>
      <c r="XE12" s="310"/>
      <c r="XF12" s="310"/>
      <c r="XG12" s="310"/>
      <c r="XH12" s="310"/>
      <c r="XI12" s="310"/>
      <c r="XJ12" s="310"/>
      <c r="XK12" s="310"/>
      <c r="XL12" s="310"/>
      <c r="XM12" s="310"/>
      <c r="XN12" s="310"/>
      <c r="XO12" s="310"/>
      <c r="XP12" s="310"/>
      <c r="XQ12" s="310"/>
      <c r="XR12" s="310"/>
      <c r="XS12" s="310"/>
      <c r="XT12" s="310"/>
      <c r="XU12" s="310"/>
      <c r="XV12" s="310"/>
      <c r="XW12" s="310"/>
      <c r="XX12" s="310"/>
      <c r="XY12" s="310"/>
      <c r="XZ12" s="310"/>
      <c r="YA12" s="310"/>
      <c r="YB12" s="310"/>
      <c r="YC12" s="310"/>
      <c r="YD12" s="310"/>
      <c r="YE12" s="310"/>
      <c r="YF12" s="310"/>
      <c r="YG12" s="310"/>
      <c r="YH12" s="310"/>
      <c r="YI12" s="310"/>
      <c r="YJ12" s="310"/>
      <c r="YK12" s="310"/>
      <c r="YL12" s="310"/>
      <c r="YM12" s="310"/>
      <c r="YN12" s="310"/>
      <c r="YO12" s="310"/>
      <c r="YP12" s="310"/>
      <c r="YQ12" s="310"/>
      <c r="YR12" s="310"/>
      <c r="YS12" s="310"/>
      <c r="YT12" s="310"/>
      <c r="YU12" s="310"/>
      <c r="YV12" s="310"/>
      <c r="YW12" s="310"/>
      <c r="YX12" s="310"/>
      <c r="YY12" s="310"/>
      <c r="YZ12" s="310"/>
      <c r="ZA12" s="310"/>
      <c r="ZB12" s="310"/>
      <c r="ZC12" s="310"/>
      <c r="ZD12" s="310"/>
      <c r="ZE12" s="310"/>
      <c r="ZF12" s="310"/>
      <c r="ZG12" s="310"/>
      <c r="ZH12" s="310"/>
      <c r="ZI12" s="310"/>
      <c r="ZJ12" s="310"/>
      <c r="ZK12" s="310"/>
      <c r="ZL12" s="310"/>
      <c r="ZM12" s="310"/>
      <c r="ZN12" s="310"/>
      <c r="ZO12" s="310"/>
      <c r="ZP12" s="310"/>
      <c r="ZQ12" s="310"/>
      <c r="ZR12" s="310"/>
      <c r="ZS12" s="310"/>
      <c r="ZT12" s="310"/>
      <c r="ZU12" s="310"/>
      <c r="ZV12" s="310"/>
      <c r="ZW12" s="310"/>
      <c r="ZX12" s="310"/>
      <c r="ZY12" s="310"/>
      <c r="ZZ12" s="310"/>
      <c r="AAA12" s="310"/>
      <c r="AAB12" s="310"/>
      <c r="AAC12" s="310"/>
      <c r="AAD12" s="310"/>
      <c r="AAE12" s="310"/>
      <c r="AAF12" s="310"/>
      <c r="AAG12" s="310"/>
      <c r="AAH12" s="310"/>
      <c r="AAI12" s="310"/>
      <c r="AAJ12" s="310"/>
      <c r="AAK12" s="310"/>
      <c r="AAL12" s="310"/>
      <c r="AAM12" s="310"/>
      <c r="AAN12" s="310"/>
      <c r="AAO12" s="310"/>
      <c r="AAP12" s="310"/>
      <c r="AAQ12" s="310"/>
      <c r="AAR12" s="310"/>
      <c r="AAS12" s="310"/>
    </row>
    <row r="13" spans="2:721" ht="45.5" x14ac:dyDescent="0.35">
      <c r="B13" s="162">
        <v>7</v>
      </c>
      <c r="C13" s="156" t="s">
        <v>416</v>
      </c>
      <c r="D13" s="157">
        <f>+D14-SUM(D7:D12)</f>
        <v>128</v>
      </c>
      <c r="E13" s="244">
        <f>+G13+I13</f>
        <v>0.85329999999999995</v>
      </c>
      <c r="F13" s="157">
        <f>+F14-SUM(F7:F12)</f>
        <v>128</v>
      </c>
      <c r="G13" s="241">
        <v>0.85329999999999995</v>
      </c>
      <c r="H13" s="158">
        <v>0</v>
      </c>
      <c r="I13" s="158">
        <v>0</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311"/>
      <c r="ED13" s="311"/>
      <c r="EE13" s="311"/>
      <c r="EF13" s="311"/>
      <c r="EG13" s="311"/>
      <c r="EH13" s="311"/>
      <c r="EI13" s="311"/>
      <c r="EJ13" s="311"/>
      <c r="EK13" s="311"/>
      <c r="EL13" s="311"/>
      <c r="EM13" s="311"/>
      <c r="EN13" s="311"/>
      <c r="EO13" s="311"/>
      <c r="EP13" s="311"/>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c r="JT13" s="311"/>
      <c r="JU13" s="311"/>
      <c r="JV13" s="311"/>
      <c r="JW13" s="311"/>
      <c r="JX13" s="311"/>
      <c r="JY13" s="311"/>
      <c r="JZ13" s="311"/>
      <c r="KA13" s="311"/>
      <c r="KB13" s="311"/>
      <c r="KC13" s="311"/>
      <c r="KD13" s="311"/>
      <c r="KE13" s="311"/>
      <c r="KF13" s="311"/>
      <c r="KG13" s="311"/>
      <c r="KH13" s="311"/>
      <c r="KI13" s="311"/>
      <c r="KJ13" s="311"/>
      <c r="KK13" s="311"/>
      <c r="KL13" s="311"/>
      <c r="KM13" s="311"/>
      <c r="KN13" s="311"/>
      <c r="KO13" s="311"/>
      <c r="KP13" s="311"/>
      <c r="KQ13" s="311"/>
      <c r="KR13" s="311"/>
      <c r="KS13" s="311"/>
      <c r="KT13" s="311"/>
      <c r="KU13" s="311"/>
      <c r="KV13" s="311"/>
      <c r="KW13" s="311"/>
      <c r="KX13" s="311"/>
      <c r="KY13" s="311"/>
      <c r="KZ13" s="311"/>
      <c r="LA13" s="311"/>
      <c r="LB13" s="311"/>
      <c r="LC13" s="311"/>
      <c r="LD13" s="311"/>
      <c r="LE13" s="311"/>
      <c r="LF13" s="311"/>
      <c r="LG13" s="311"/>
      <c r="LH13" s="311"/>
      <c r="LI13" s="311"/>
      <c r="LJ13" s="311"/>
      <c r="LK13" s="311"/>
      <c r="LL13" s="311"/>
      <c r="LM13" s="311"/>
      <c r="LN13" s="311"/>
      <c r="LO13" s="311"/>
      <c r="LP13" s="311"/>
      <c r="LQ13" s="311"/>
      <c r="LR13" s="311"/>
      <c r="LS13" s="311"/>
      <c r="LT13" s="311"/>
      <c r="LU13" s="311"/>
      <c r="LV13" s="311"/>
      <c r="LW13" s="311"/>
      <c r="LX13" s="311"/>
      <c r="LY13" s="311"/>
      <c r="LZ13" s="311"/>
      <c r="MA13" s="311"/>
      <c r="MB13" s="311"/>
      <c r="MC13" s="311"/>
      <c r="MD13" s="311"/>
      <c r="ME13" s="311"/>
      <c r="MF13" s="311"/>
      <c r="MG13" s="311"/>
      <c r="MH13" s="311"/>
      <c r="MI13" s="311"/>
      <c r="MJ13" s="311"/>
      <c r="MK13" s="311"/>
      <c r="ML13" s="311"/>
      <c r="MM13" s="311"/>
      <c r="MN13" s="311"/>
      <c r="MO13" s="311"/>
      <c r="MP13" s="311"/>
      <c r="MQ13" s="311"/>
      <c r="MR13" s="311"/>
      <c r="MS13" s="311"/>
      <c r="MT13" s="311"/>
      <c r="MU13" s="311"/>
      <c r="MV13" s="311"/>
      <c r="MW13" s="311"/>
      <c r="MX13" s="311"/>
      <c r="MY13" s="311"/>
      <c r="MZ13" s="311"/>
      <c r="NA13" s="311"/>
      <c r="NB13" s="311"/>
      <c r="NC13" s="311"/>
      <c r="ND13" s="311"/>
      <c r="NE13" s="311"/>
      <c r="NF13" s="311"/>
      <c r="NG13" s="311"/>
      <c r="NH13" s="311"/>
      <c r="NI13" s="311"/>
      <c r="NJ13" s="311"/>
      <c r="NK13" s="311"/>
      <c r="NL13" s="311"/>
      <c r="NM13" s="311"/>
      <c r="NN13" s="311"/>
      <c r="NO13" s="311"/>
      <c r="NP13" s="311"/>
      <c r="NQ13" s="311"/>
      <c r="NR13" s="311"/>
      <c r="NS13" s="311"/>
      <c r="NT13" s="311"/>
      <c r="NU13" s="311"/>
      <c r="NV13" s="311"/>
      <c r="NW13" s="311"/>
      <c r="NX13" s="311"/>
      <c r="NY13" s="311"/>
      <c r="NZ13" s="311"/>
      <c r="OA13" s="311"/>
      <c r="OB13" s="311"/>
      <c r="OC13" s="311"/>
      <c r="OD13" s="311"/>
      <c r="OE13" s="311"/>
      <c r="OF13" s="311"/>
      <c r="OG13" s="311"/>
      <c r="OH13" s="311"/>
      <c r="OI13" s="311"/>
      <c r="OJ13" s="311"/>
      <c r="OK13" s="311"/>
      <c r="OL13" s="311"/>
      <c r="OM13" s="311"/>
      <c r="ON13" s="311"/>
      <c r="OO13" s="311"/>
      <c r="OP13" s="311"/>
      <c r="OQ13" s="311"/>
      <c r="OR13" s="311"/>
      <c r="OS13" s="311"/>
      <c r="OT13" s="311"/>
      <c r="OU13" s="311"/>
      <c r="OV13" s="311"/>
      <c r="OW13" s="311"/>
      <c r="OX13" s="311"/>
      <c r="OY13" s="311"/>
      <c r="OZ13" s="311"/>
      <c r="PA13" s="311"/>
      <c r="PB13" s="311"/>
      <c r="PC13" s="311"/>
      <c r="PD13" s="311"/>
      <c r="PE13" s="311"/>
      <c r="PF13" s="311"/>
      <c r="PG13" s="311"/>
      <c r="PH13" s="311"/>
      <c r="PI13" s="311"/>
      <c r="PJ13" s="311"/>
      <c r="PK13" s="311"/>
      <c r="PL13" s="311"/>
      <c r="PM13" s="311"/>
      <c r="PN13" s="311"/>
      <c r="PO13" s="311"/>
      <c r="PP13" s="311"/>
      <c r="PQ13" s="311"/>
      <c r="PR13" s="311"/>
      <c r="PS13" s="311"/>
      <c r="PT13" s="311"/>
      <c r="PU13" s="311"/>
      <c r="PV13" s="311"/>
      <c r="PW13" s="311"/>
      <c r="PX13" s="311"/>
      <c r="PY13" s="311"/>
      <c r="PZ13" s="311"/>
      <c r="QA13" s="311"/>
      <c r="QB13" s="311"/>
      <c r="QC13" s="311"/>
      <c r="QD13" s="311"/>
      <c r="QE13" s="311"/>
      <c r="QF13" s="311"/>
      <c r="QG13" s="311"/>
      <c r="QH13" s="311"/>
      <c r="QI13" s="311"/>
      <c r="QJ13" s="311"/>
      <c r="QK13" s="311"/>
      <c r="QL13" s="311"/>
      <c r="QM13" s="311"/>
      <c r="QN13" s="311"/>
      <c r="QO13" s="311"/>
      <c r="QP13" s="311"/>
      <c r="QQ13" s="311"/>
      <c r="QR13" s="311"/>
      <c r="QS13" s="311"/>
      <c r="QT13" s="311"/>
      <c r="QU13" s="311"/>
      <c r="QV13" s="311"/>
      <c r="QW13" s="311"/>
      <c r="QX13" s="311"/>
      <c r="QY13" s="311"/>
      <c r="QZ13" s="311"/>
      <c r="RA13" s="311"/>
      <c r="RB13" s="311"/>
      <c r="RC13" s="311"/>
      <c r="RD13" s="311"/>
      <c r="RE13" s="311"/>
      <c r="RF13" s="311"/>
      <c r="RG13" s="311"/>
      <c r="RH13" s="311"/>
      <c r="RI13" s="311"/>
      <c r="RJ13" s="311"/>
      <c r="RK13" s="311"/>
      <c r="RL13" s="311"/>
      <c r="RM13" s="311"/>
      <c r="RN13" s="311"/>
      <c r="RO13" s="311"/>
      <c r="RP13" s="311"/>
      <c r="RQ13" s="311"/>
      <c r="RR13" s="311"/>
      <c r="RS13" s="311"/>
      <c r="RT13" s="311"/>
      <c r="RU13" s="311"/>
      <c r="RV13" s="311"/>
      <c r="RW13" s="311"/>
      <c r="RX13" s="311"/>
      <c r="RY13" s="311"/>
      <c r="RZ13" s="311"/>
      <c r="SA13" s="311"/>
      <c r="SB13" s="311"/>
      <c r="SC13" s="311"/>
      <c r="SD13" s="311"/>
      <c r="SE13" s="311"/>
      <c r="SF13" s="311"/>
      <c r="SG13" s="311"/>
      <c r="SH13" s="311"/>
      <c r="SI13" s="311"/>
      <c r="SJ13" s="311"/>
      <c r="SK13" s="311"/>
      <c r="SL13" s="311"/>
      <c r="SM13" s="311"/>
      <c r="SN13" s="311"/>
      <c r="SO13" s="311"/>
      <c r="SP13" s="311"/>
      <c r="SQ13" s="311"/>
      <c r="SR13" s="311"/>
      <c r="SS13" s="311"/>
      <c r="ST13" s="311"/>
      <c r="SU13" s="311"/>
      <c r="SV13" s="311"/>
      <c r="SW13" s="311"/>
      <c r="SX13" s="311"/>
      <c r="SY13" s="311"/>
      <c r="SZ13" s="311"/>
      <c r="TA13" s="311"/>
      <c r="TB13" s="311"/>
      <c r="TC13" s="311"/>
      <c r="TD13" s="311"/>
      <c r="TE13" s="311"/>
      <c r="TF13" s="311"/>
      <c r="TG13" s="311"/>
      <c r="TH13" s="311"/>
      <c r="TI13" s="311"/>
      <c r="TJ13" s="311"/>
      <c r="TK13" s="311"/>
      <c r="TL13" s="311"/>
      <c r="TM13" s="311"/>
      <c r="TN13" s="311"/>
      <c r="TO13" s="311"/>
      <c r="TP13" s="311"/>
      <c r="TQ13" s="311"/>
      <c r="TR13" s="311"/>
      <c r="TS13" s="311"/>
      <c r="TT13" s="311"/>
      <c r="TU13" s="311"/>
      <c r="TV13" s="311"/>
      <c r="TW13" s="311"/>
      <c r="TX13" s="311"/>
      <c r="TY13" s="311"/>
      <c r="TZ13" s="311"/>
      <c r="UA13" s="311"/>
      <c r="UB13" s="311"/>
      <c r="UC13" s="311"/>
      <c r="UD13" s="311"/>
      <c r="UE13" s="311"/>
      <c r="UF13" s="311"/>
      <c r="UG13" s="311"/>
      <c r="UH13" s="311"/>
      <c r="UI13" s="311"/>
      <c r="UJ13" s="311"/>
      <c r="UK13" s="311"/>
      <c r="UL13" s="311"/>
      <c r="UM13" s="311"/>
      <c r="UN13" s="311"/>
      <c r="UO13" s="311"/>
      <c r="UP13" s="311"/>
      <c r="UQ13" s="311"/>
      <c r="UR13" s="311"/>
      <c r="US13" s="311"/>
      <c r="UT13" s="311"/>
      <c r="UU13" s="311"/>
      <c r="UV13" s="311"/>
      <c r="UW13" s="311"/>
      <c r="UX13" s="311"/>
      <c r="UY13" s="311"/>
      <c r="UZ13" s="311"/>
      <c r="VA13" s="311"/>
      <c r="VB13" s="311"/>
      <c r="VC13" s="311"/>
      <c r="VD13" s="311"/>
      <c r="VE13" s="311"/>
      <c r="VF13" s="311"/>
      <c r="VG13" s="311"/>
      <c r="VH13" s="311"/>
      <c r="VI13" s="311"/>
      <c r="VJ13" s="311"/>
      <c r="VK13" s="311"/>
      <c r="VL13" s="311"/>
      <c r="VM13" s="311"/>
      <c r="VN13" s="311"/>
      <c r="VO13" s="311"/>
      <c r="VP13" s="311"/>
      <c r="VQ13" s="311"/>
      <c r="VR13" s="311"/>
      <c r="VS13" s="311"/>
      <c r="VT13" s="311"/>
      <c r="VU13" s="311"/>
      <c r="VV13" s="311"/>
      <c r="VW13" s="311"/>
      <c r="VX13" s="311"/>
      <c r="VY13" s="311"/>
      <c r="VZ13" s="311"/>
      <c r="WA13" s="311"/>
      <c r="WB13" s="311"/>
      <c r="WC13" s="311"/>
      <c r="WD13" s="311"/>
      <c r="WE13" s="311"/>
      <c r="WF13" s="311"/>
      <c r="WG13" s="311"/>
      <c r="WH13" s="311"/>
      <c r="WI13" s="311"/>
      <c r="WJ13" s="311"/>
      <c r="WK13" s="311"/>
      <c r="WL13" s="311"/>
      <c r="WM13" s="311"/>
      <c r="WN13" s="311"/>
      <c r="WO13" s="311"/>
      <c r="WP13" s="311"/>
      <c r="WQ13" s="311"/>
      <c r="WR13" s="311"/>
      <c r="WS13" s="311"/>
      <c r="WT13" s="311"/>
      <c r="WU13" s="311"/>
      <c r="WV13" s="311"/>
      <c r="WW13" s="311"/>
      <c r="WX13" s="311"/>
      <c r="WY13" s="311"/>
      <c r="WZ13" s="311"/>
      <c r="XA13" s="311"/>
      <c r="XB13" s="311"/>
      <c r="XC13" s="311"/>
      <c r="XD13" s="311"/>
      <c r="XE13" s="311"/>
      <c r="XF13" s="311"/>
      <c r="XG13" s="311"/>
      <c r="XH13" s="311"/>
      <c r="XI13" s="311"/>
      <c r="XJ13" s="311"/>
      <c r="XK13" s="311"/>
      <c r="XL13" s="311"/>
      <c r="XM13" s="311"/>
      <c r="XN13" s="311"/>
      <c r="XO13" s="311"/>
      <c r="XP13" s="311"/>
      <c r="XQ13" s="311"/>
      <c r="XR13" s="311"/>
      <c r="XS13" s="311"/>
      <c r="XT13" s="311"/>
      <c r="XU13" s="311"/>
      <c r="XV13" s="311"/>
      <c r="XW13" s="311"/>
      <c r="XX13" s="311"/>
      <c r="XY13" s="311"/>
      <c r="XZ13" s="311"/>
      <c r="YA13" s="311"/>
      <c r="YB13" s="311"/>
      <c r="YC13" s="311"/>
      <c r="YD13" s="311"/>
      <c r="YE13" s="311"/>
      <c r="YF13" s="311"/>
      <c r="YG13" s="311"/>
      <c r="YH13" s="311"/>
      <c r="YI13" s="311"/>
      <c r="YJ13" s="311"/>
      <c r="YK13" s="311"/>
      <c r="YL13" s="311"/>
      <c r="YM13" s="311"/>
      <c r="YN13" s="311"/>
      <c r="YO13" s="311"/>
      <c r="YP13" s="311"/>
      <c r="YQ13" s="311"/>
      <c r="YR13" s="311"/>
      <c r="YS13" s="311"/>
      <c r="YT13" s="311"/>
      <c r="YU13" s="311"/>
      <c r="YV13" s="311"/>
      <c r="YW13" s="311"/>
      <c r="YX13" s="311"/>
      <c r="YY13" s="311"/>
      <c r="YZ13" s="311"/>
      <c r="ZA13" s="311"/>
      <c r="ZB13" s="311"/>
      <c r="ZC13" s="311"/>
      <c r="ZD13" s="311"/>
      <c r="ZE13" s="311"/>
      <c r="ZF13" s="311"/>
      <c r="ZG13" s="311"/>
      <c r="ZH13" s="311"/>
      <c r="ZI13" s="311"/>
      <c r="ZJ13" s="311"/>
      <c r="ZK13" s="311"/>
      <c r="ZL13" s="311"/>
      <c r="ZM13" s="311"/>
      <c r="ZN13" s="311"/>
      <c r="ZO13" s="311"/>
      <c r="ZP13" s="311"/>
      <c r="ZQ13" s="311"/>
      <c r="ZR13" s="311"/>
      <c r="ZS13" s="311"/>
      <c r="ZT13" s="311"/>
      <c r="ZU13" s="311"/>
      <c r="ZV13" s="311"/>
      <c r="ZW13" s="311"/>
      <c r="ZX13" s="311"/>
      <c r="ZY13" s="311"/>
      <c r="ZZ13" s="311"/>
      <c r="AAA13" s="311"/>
      <c r="AAB13" s="311"/>
      <c r="AAC13" s="311"/>
      <c r="AAD13" s="311"/>
      <c r="AAE13" s="311"/>
      <c r="AAF13" s="311"/>
      <c r="AAG13" s="311"/>
      <c r="AAH13" s="311"/>
      <c r="AAI13" s="311"/>
      <c r="AAJ13" s="311"/>
      <c r="AAK13" s="311"/>
      <c r="AAL13" s="311"/>
      <c r="AAM13" s="311"/>
      <c r="AAN13" s="311"/>
      <c r="AAO13" s="311"/>
      <c r="AAP13" s="311"/>
      <c r="AAQ13" s="311"/>
      <c r="AAR13" s="311"/>
      <c r="AAS13" s="311"/>
    </row>
    <row r="14" spans="2:721" ht="31" x14ac:dyDescent="0.35">
      <c r="B14" s="163">
        <v>8</v>
      </c>
      <c r="C14" s="159" t="s">
        <v>417</v>
      </c>
      <c r="D14" s="160">
        <f t="shared" si="0"/>
        <v>150</v>
      </c>
      <c r="E14" s="243">
        <f>+G14+I14</f>
        <v>1</v>
      </c>
      <c r="F14" s="160">
        <v>150</v>
      </c>
      <c r="G14" s="242">
        <v>1</v>
      </c>
      <c r="H14" s="161">
        <v>0</v>
      </c>
      <c r="I14" s="161">
        <v>0</v>
      </c>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c r="JT14" s="311"/>
      <c r="JU14" s="311"/>
      <c r="JV14" s="311"/>
      <c r="JW14" s="311"/>
      <c r="JX14" s="311"/>
      <c r="JY14" s="311"/>
      <c r="JZ14" s="311"/>
      <c r="KA14" s="311"/>
      <c r="KB14" s="311"/>
      <c r="KC14" s="311"/>
      <c r="KD14" s="311"/>
      <c r="KE14" s="311"/>
      <c r="KF14" s="311"/>
      <c r="KG14" s="311"/>
      <c r="KH14" s="311"/>
      <c r="KI14" s="311"/>
      <c r="KJ14" s="311"/>
      <c r="KK14" s="311"/>
      <c r="KL14" s="311"/>
      <c r="KM14" s="311"/>
      <c r="KN14" s="311"/>
      <c r="KO14" s="311"/>
      <c r="KP14" s="311"/>
      <c r="KQ14" s="311"/>
      <c r="KR14" s="311"/>
      <c r="KS14" s="311"/>
      <c r="KT14" s="311"/>
      <c r="KU14" s="311"/>
      <c r="KV14" s="311"/>
      <c r="KW14" s="311"/>
      <c r="KX14" s="311"/>
      <c r="KY14" s="311"/>
      <c r="KZ14" s="311"/>
      <c r="LA14" s="311"/>
      <c r="LB14" s="311"/>
      <c r="LC14" s="311"/>
      <c r="LD14" s="311"/>
      <c r="LE14" s="311"/>
      <c r="LF14" s="311"/>
      <c r="LG14" s="311"/>
      <c r="LH14" s="311"/>
      <c r="LI14" s="311"/>
      <c r="LJ14" s="311"/>
      <c r="LK14" s="311"/>
      <c r="LL14" s="311"/>
      <c r="LM14" s="311"/>
      <c r="LN14" s="311"/>
      <c r="LO14" s="311"/>
      <c r="LP14" s="311"/>
      <c r="LQ14" s="311"/>
      <c r="LR14" s="311"/>
      <c r="LS14" s="311"/>
      <c r="LT14" s="311"/>
      <c r="LU14" s="311"/>
      <c r="LV14" s="311"/>
      <c r="LW14" s="311"/>
      <c r="LX14" s="311"/>
      <c r="LY14" s="311"/>
      <c r="LZ14" s="311"/>
      <c r="MA14" s="311"/>
      <c r="MB14" s="311"/>
      <c r="MC14" s="311"/>
      <c r="MD14" s="311"/>
      <c r="ME14" s="311"/>
      <c r="MF14" s="311"/>
      <c r="MG14" s="311"/>
      <c r="MH14" s="311"/>
      <c r="MI14" s="311"/>
      <c r="MJ14" s="311"/>
      <c r="MK14" s="311"/>
      <c r="ML14" s="311"/>
      <c r="MM14" s="311"/>
      <c r="MN14" s="311"/>
      <c r="MO14" s="311"/>
      <c r="MP14" s="311"/>
      <c r="MQ14" s="311"/>
      <c r="MR14" s="311"/>
      <c r="MS14" s="311"/>
      <c r="MT14" s="311"/>
      <c r="MU14" s="311"/>
      <c r="MV14" s="311"/>
      <c r="MW14" s="311"/>
      <c r="MX14" s="311"/>
      <c r="MY14" s="311"/>
      <c r="MZ14" s="311"/>
      <c r="NA14" s="311"/>
      <c r="NB14" s="311"/>
      <c r="NC14" s="311"/>
      <c r="ND14" s="311"/>
      <c r="NE14" s="311"/>
      <c r="NF14" s="311"/>
      <c r="NG14" s="311"/>
      <c r="NH14" s="311"/>
      <c r="NI14" s="311"/>
      <c r="NJ14" s="311"/>
      <c r="NK14" s="311"/>
      <c r="NL14" s="311"/>
      <c r="NM14" s="311"/>
      <c r="NN14" s="311"/>
      <c r="NO14" s="311"/>
      <c r="NP14" s="311"/>
      <c r="NQ14" s="311"/>
      <c r="NR14" s="311"/>
      <c r="NS14" s="311"/>
      <c r="NT14" s="311"/>
      <c r="NU14" s="311"/>
      <c r="NV14" s="311"/>
      <c r="NW14" s="311"/>
      <c r="NX14" s="311"/>
      <c r="NY14" s="311"/>
      <c r="NZ14" s="311"/>
      <c r="OA14" s="311"/>
      <c r="OB14" s="311"/>
      <c r="OC14" s="311"/>
      <c r="OD14" s="311"/>
      <c r="OE14" s="311"/>
      <c r="OF14" s="311"/>
      <c r="OG14" s="311"/>
      <c r="OH14" s="311"/>
      <c r="OI14" s="311"/>
      <c r="OJ14" s="311"/>
      <c r="OK14" s="311"/>
      <c r="OL14" s="311"/>
      <c r="OM14" s="311"/>
      <c r="ON14" s="311"/>
      <c r="OO14" s="311"/>
      <c r="OP14" s="311"/>
      <c r="OQ14" s="311"/>
      <c r="OR14" s="311"/>
      <c r="OS14" s="311"/>
      <c r="OT14" s="311"/>
      <c r="OU14" s="311"/>
      <c r="OV14" s="311"/>
      <c r="OW14" s="311"/>
      <c r="OX14" s="311"/>
      <c r="OY14" s="311"/>
      <c r="OZ14" s="311"/>
      <c r="PA14" s="311"/>
      <c r="PB14" s="311"/>
      <c r="PC14" s="311"/>
      <c r="PD14" s="311"/>
      <c r="PE14" s="311"/>
      <c r="PF14" s="311"/>
      <c r="PG14" s="311"/>
      <c r="PH14" s="311"/>
      <c r="PI14" s="311"/>
      <c r="PJ14" s="311"/>
      <c r="PK14" s="311"/>
      <c r="PL14" s="311"/>
      <c r="PM14" s="311"/>
      <c r="PN14" s="311"/>
      <c r="PO14" s="311"/>
      <c r="PP14" s="311"/>
      <c r="PQ14" s="311"/>
      <c r="PR14" s="311"/>
      <c r="PS14" s="311"/>
      <c r="PT14" s="311"/>
      <c r="PU14" s="311"/>
      <c r="PV14" s="311"/>
      <c r="PW14" s="311"/>
      <c r="PX14" s="311"/>
      <c r="PY14" s="311"/>
      <c r="PZ14" s="311"/>
      <c r="QA14" s="311"/>
      <c r="QB14" s="311"/>
      <c r="QC14" s="311"/>
      <c r="QD14" s="311"/>
      <c r="QE14" s="311"/>
      <c r="QF14" s="311"/>
      <c r="QG14" s="311"/>
      <c r="QH14" s="311"/>
      <c r="QI14" s="311"/>
      <c r="QJ14" s="311"/>
      <c r="QK14" s="311"/>
      <c r="QL14" s="311"/>
      <c r="QM14" s="311"/>
      <c r="QN14" s="311"/>
      <c r="QO14" s="311"/>
      <c r="QP14" s="311"/>
      <c r="QQ14" s="311"/>
      <c r="QR14" s="311"/>
      <c r="QS14" s="311"/>
      <c r="QT14" s="311"/>
      <c r="QU14" s="311"/>
      <c r="QV14" s="311"/>
      <c r="QW14" s="311"/>
      <c r="QX14" s="311"/>
      <c r="QY14" s="311"/>
      <c r="QZ14" s="311"/>
      <c r="RA14" s="311"/>
      <c r="RB14" s="311"/>
      <c r="RC14" s="311"/>
      <c r="RD14" s="311"/>
      <c r="RE14" s="311"/>
      <c r="RF14" s="311"/>
      <c r="RG14" s="311"/>
      <c r="RH14" s="311"/>
      <c r="RI14" s="311"/>
      <c r="RJ14" s="311"/>
      <c r="RK14" s="311"/>
      <c r="RL14" s="311"/>
      <c r="RM14" s="311"/>
      <c r="RN14" s="311"/>
      <c r="RO14" s="311"/>
      <c r="RP14" s="311"/>
      <c r="RQ14" s="311"/>
      <c r="RR14" s="311"/>
      <c r="RS14" s="311"/>
      <c r="RT14" s="311"/>
      <c r="RU14" s="311"/>
      <c r="RV14" s="311"/>
      <c r="RW14" s="311"/>
      <c r="RX14" s="311"/>
      <c r="RY14" s="311"/>
      <c r="RZ14" s="311"/>
      <c r="SA14" s="311"/>
      <c r="SB14" s="311"/>
      <c r="SC14" s="311"/>
      <c r="SD14" s="311"/>
      <c r="SE14" s="311"/>
      <c r="SF14" s="311"/>
      <c r="SG14" s="311"/>
      <c r="SH14" s="311"/>
      <c r="SI14" s="311"/>
      <c r="SJ14" s="311"/>
      <c r="SK14" s="311"/>
      <c r="SL14" s="311"/>
      <c r="SM14" s="311"/>
      <c r="SN14" s="311"/>
      <c r="SO14" s="311"/>
      <c r="SP14" s="311"/>
      <c r="SQ14" s="311"/>
      <c r="SR14" s="311"/>
      <c r="SS14" s="311"/>
      <c r="ST14" s="311"/>
      <c r="SU14" s="311"/>
      <c r="SV14" s="311"/>
      <c r="SW14" s="311"/>
      <c r="SX14" s="311"/>
      <c r="SY14" s="311"/>
      <c r="SZ14" s="311"/>
      <c r="TA14" s="311"/>
      <c r="TB14" s="311"/>
      <c r="TC14" s="311"/>
      <c r="TD14" s="311"/>
      <c r="TE14" s="311"/>
      <c r="TF14" s="311"/>
      <c r="TG14" s="311"/>
      <c r="TH14" s="311"/>
      <c r="TI14" s="311"/>
      <c r="TJ14" s="311"/>
      <c r="TK14" s="311"/>
      <c r="TL14" s="311"/>
      <c r="TM14" s="311"/>
      <c r="TN14" s="311"/>
      <c r="TO14" s="311"/>
      <c r="TP14" s="311"/>
      <c r="TQ14" s="311"/>
      <c r="TR14" s="311"/>
      <c r="TS14" s="311"/>
      <c r="TT14" s="311"/>
      <c r="TU14" s="311"/>
      <c r="TV14" s="311"/>
      <c r="TW14" s="311"/>
      <c r="TX14" s="311"/>
      <c r="TY14" s="311"/>
      <c r="TZ14" s="311"/>
      <c r="UA14" s="311"/>
      <c r="UB14" s="311"/>
      <c r="UC14" s="311"/>
      <c r="UD14" s="311"/>
      <c r="UE14" s="311"/>
      <c r="UF14" s="311"/>
      <c r="UG14" s="311"/>
      <c r="UH14" s="311"/>
      <c r="UI14" s="311"/>
      <c r="UJ14" s="311"/>
      <c r="UK14" s="311"/>
      <c r="UL14" s="311"/>
      <c r="UM14" s="311"/>
      <c r="UN14" s="311"/>
      <c r="UO14" s="311"/>
      <c r="UP14" s="311"/>
      <c r="UQ14" s="311"/>
      <c r="UR14" s="311"/>
      <c r="US14" s="311"/>
      <c r="UT14" s="311"/>
      <c r="UU14" s="311"/>
      <c r="UV14" s="311"/>
      <c r="UW14" s="311"/>
      <c r="UX14" s="311"/>
      <c r="UY14" s="311"/>
      <c r="UZ14" s="311"/>
      <c r="VA14" s="311"/>
      <c r="VB14" s="311"/>
      <c r="VC14" s="311"/>
      <c r="VD14" s="311"/>
      <c r="VE14" s="311"/>
      <c r="VF14" s="311"/>
      <c r="VG14" s="311"/>
      <c r="VH14" s="311"/>
      <c r="VI14" s="311"/>
      <c r="VJ14" s="311"/>
      <c r="VK14" s="311"/>
      <c r="VL14" s="311"/>
      <c r="VM14" s="311"/>
      <c r="VN14" s="311"/>
      <c r="VO14" s="311"/>
      <c r="VP14" s="311"/>
      <c r="VQ14" s="311"/>
      <c r="VR14" s="311"/>
      <c r="VS14" s="311"/>
      <c r="VT14" s="311"/>
      <c r="VU14" s="311"/>
      <c r="VV14" s="311"/>
      <c r="VW14" s="311"/>
      <c r="VX14" s="311"/>
      <c r="VY14" s="311"/>
      <c r="VZ14" s="311"/>
      <c r="WA14" s="311"/>
      <c r="WB14" s="311"/>
      <c r="WC14" s="311"/>
      <c r="WD14" s="311"/>
      <c r="WE14" s="311"/>
      <c r="WF14" s="311"/>
      <c r="WG14" s="311"/>
      <c r="WH14" s="311"/>
      <c r="WI14" s="311"/>
      <c r="WJ14" s="311"/>
      <c r="WK14" s="311"/>
      <c r="WL14" s="311"/>
      <c r="WM14" s="311"/>
      <c r="WN14" s="311"/>
      <c r="WO14" s="311"/>
      <c r="WP14" s="311"/>
      <c r="WQ14" s="311"/>
      <c r="WR14" s="311"/>
      <c r="WS14" s="311"/>
      <c r="WT14" s="311"/>
      <c r="WU14" s="311"/>
      <c r="WV14" s="311"/>
      <c r="WW14" s="311"/>
      <c r="WX14" s="311"/>
      <c r="WY14" s="311"/>
      <c r="WZ14" s="311"/>
      <c r="XA14" s="311"/>
      <c r="XB14" s="311"/>
      <c r="XC14" s="311"/>
      <c r="XD14" s="311"/>
      <c r="XE14" s="311"/>
      <c r="XF14" s="311"/>
      <c r="XG14" s="311"/>
      <c r="XH14" s="311"/>
      <c r="XI14" s="311"/>
      <c r="XJ14" s="311"/>
      <c r="XK14" s="311"/>
      <c r="XL14" s="311"/>
      <c r="XM14" s="311"/>
      <c r="XN14" s="311"/>
      <c r="XO14" s="311"/>
      <c r="XP14" s="311"/>
      <c r="XQ14" s="311"/>
      <c r="XR14" s="311"/>
      <c r="XS14" s="311"/>
      <c r="XT14" s="311"/>
      <c r="XU14" s="311"/>
      <c r="XV14" s="311"/>
      <c r="XW14" s="311"/>
      <c r="XX14" s="311"/>
      <c r="XY14" s="311"/>
      <c r="XZ14" s="311"/>
      <c r="YA14" s="311"/>
      <c r="YB14" s="311"/>
      <c r="YC14" s="311"/>
      <c r="YD14" s="311"/>
      <c r="YE14" s="311"/>
      <c r="YF14" s="311"/>
      <c r="YG14" s="311"/>
      <c r="YH14" s="311"/>
      <c r="YI14" s="311"/>
      <c r="YJ14" s="311"/>
      <c r="YK14" s="311"/>
      <c r="YL14" s="311"/>
      <c r="YM14" s="311"/>
      <c r="YN14" s="311"/>
      <c r="YO14" s="311"/>
      <c r="YP14" s="311"/>
      <c r="YQ14" s="311"/>
      <c r="YR14" s="311"/>
      <c r="YS14" s="311"/>
      <c r="YT14" s="311"/>
      <c r="YU14" s="311"/>
      <c r="YV14" s="311"/>
      <c r="YW14" s="311"/>
      <c r="YX14" s="311"/>
      <c r="YY14" s="311"/>
      <c r="YZ14" s="311"/>
      <c r="ZA14" s="311"/>
      <c r="ZB14" s="311"/>
      <c r="ZC14" s="311"/>
      <c r="ZD14" s="311"/>
      <c r="ZE14" s="311"/>
      <c r="ZF14" s="311"/>
      <c r="ZG14" s="311"/>
      <c r="ZH14" s="311"/>
      <c r="ZI14" s="311"/>
      <c r="ZJ14" s="311"/>
      <c r="ZK14" s="311"/>
      <c r="ZL14" s="311"/>
      <c r="ZM14" s="311"/>
      <c r="ZN14" s="311"/>
      <c r="ZO14" s="311"/>
      <c r="ZP14" s="311"/>
      <c r="ZQ14" s="311"/>
      <c r="ZR14" s="311"/>
      <c r="ZS14" s="311"/>
      <c r="ZT14" s="311"/>
      <c r="ZU14" s="311"/>
      <c r="ZV14" s="311"/>
      <c r="ZW14" s="311"/>
      <c r="ZX14" s="311"/>
      <c r="ZY14" s="311"/>
      <c r="ZZ14" s="311"/>
      <c r="AAA14" s="311"/>
      <c r="AAB14" s="311"/>
      <c r="AAC14" s="311"/>
      <c r="AAD14" s="311"/>
      <c r="AAE14" s="311"/>
      <c r="AAF14" s="311"/>
      <c r="AAG14" s="311"/>
      <c r="AAH14" s="311"/>
      <c r="AAI14" s="311"/>
      <c r="AAJ14" s="311"/>
      <c r="AAK14" s="311"/>
      <c r="AAL14" s="311"/>
      <c r="AAM14" s="311"/>
      <c r="AAN14" s="311"/>
      <c r="AAO14" s="311"/>
      <c r="AAP14" s="311"/>
      <c r="AAQ14" s="311"/>
      <c r="AAR14" s="311"/>
      <c r="AAS14" s="311"/>
    </row>
    <row r="15" spans="2:721" x14ac:dyDescent="0.35">
      <c r="B15" s="495"/>
      <c r="C15" s="521"/>
      <c r="D15" s="521"/>
      <c r="E15" s="521"/>
      <c r="F15" s="521"/>
      <c r="G15" s="521"/>
      <c r="H15" s="521"/>
      <c r="I15" s="52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c r="IN15" s="312"/>
      <c r="IO15" s="312"/>
      <c r="IP15" s="312"/>
      <c r="IQ15" s="312"/>
      <c r="IR15" s="312"/>
      <c r="IS15" s="312"/>
      <c r="IT15" s="312"/>
      <c r="IU15" s="312"/>
      <c r="IV15" s="312"/>
      <c r="IW15" s="312"/>
      <c r="IX15" s="312"/>
      <c r="IY15" s="312"/>
      <c r="IZ15" s="312"/>
      <c r="JA15" s="312"/>
      <c r="JB15" s="312"/>
      <c r="JC15" s="312"/>
      <c r="JD15" s="312"/>
      <c r="JE15" s="312"/>
      <c r="JF15" s="312"/>
      <c r="JG15" s="312"/>
      <c r="JH15" s="312"/>
      <c r="JI15" s="312"/>
      <c r="JJ15" s="312"/>
      <c r="JK15" s="312"/>
      <c r="JL15" s="312"/>
      <c r="JM15" s="312"/>
      <c r="JN15" s="312"/>
      <c r="JO15" s="312"/>
      <c r="JP15" s="312"/>
      <c r="JQ15" s="312"/>
      <c r="JR15" s="312"/>
      <c r="JS15" s="312"/>
      <c r="JT15" s="312"/>
      <c r="JU15" s="312"/>
      <c r="JV15" s="312"/>
      <c r="JW15" s="312"/>
      <c r="JX15" s="312"/>
      <c r="JY15" s="312"/>
      <c r="JZ15" s="312"/>
      <c r="KA15" s="312"/>
      <c r="KB15" s="312"/>
      <c r="KC15" s="312"/>
      <c r="KD15" s="312"/>
      <c r="KE15" s="312"/>
      <c r="KF15" s="312"/>
      <c r="KG15" s="312"/>
      <c r="KH15" s="312"/>
      <c r="KI15" s="312"/>
      <c r="KJ15" s="312"/>
      <c r="KK15" s="312"/>
      <c r="KL15" s="312"/>
      <c r="KM15" s="312"/>
      <c r="KN15" s="312"/>
      <c r="KO15" s="312"/>
      <c r="KP15" s="312"/>
      <c r="KQ15" s="312"/>
      <c r="KR15" s="312"/>
      <c r="KS15" s="312"/>
      <c r="KT15" s="312"/>
      <c r="KU15" s="312"/>
      <c r="KV15" s="312"/>
      <c r="KW15" s="312"/>
      <c r="KX15" s="312"/>
      <c r="KY15" s="312"/>
      <c r="KZ15" s="312"/>
      <c r="LA15" s="312"/>
      <c r="LB15" s="312"/>
      <c r="LC15" s="312"/>
      <c r="LD15" s="312"/>
      <c r="LE15" s="312"/>
      <c r="LF15" s="312"/>
      <c r="LG15" s="312"/>
      <c r="LH15" s="312"/>
      <c r="LI15" s="312"/>
      <c r="LJ15" s="312"/>
      <c r="LK15" s="312"/>
      <c r="LL15" s="312"/>
      <c r="LM15" s="312"/>
      <c r="LN15" s="312"/>
      <c r="LO15" s="312"/>
      <c r="LP15" s="312"/>
      <c r="LQ15" s="312"/>
      <c r="LR15" s="312"/>
      <c r="LS15" s="312"/>
      <c r="LT15" s="312"/>
      <c r="LU15" s="312"/>
      <c r="LV15" s="312"/>
      <c r="LW15" s="312"/>
      <c r="LX15" s="312"/>
      <c r="LY15" s="312"/>
      <c r="LZ15" s="312"/>
      <c r="MA15" s="312"/>
      <c r="MB15" s="312"/>
      <c r="MC15" s="312"/>
      <c r="MD15" s="312"/>
      <c r="ME15" s="312"/>
      <c r="MF15" s="312"/>
      <c r="MG15" s="312"/>
      <c r="MH15" s="312"/>
      <c r="MI15" s="312"/>
      <c r="MJ15" s="312"/>
      <c r="MK15" s="312"/>
      <c r="ML15" s="312"/>
      <c r="MM15" s="312"/>
      <c r="MN15" s="312"/>
      <c r="MO15" s="312"/>
      <c r="MP15" s="312"/>
      <c r="MQ15" s="312"/>
      <c r="MR15" s="312"/>
      <c r="MS15" s="312"/>
      <c r="MT15" s="312"/>
      <c r="MU15" s="312"/>
      <c r="MV15" s="312"/>
      <c r="MW15" s="312"/>
      <c r="MX15" s="312"/>
      <c r="MY15" s="312"/>
      <c r="MZ15" s="312"/>
      <c r="NA15" s="312"/>
      <c r="NB15" s="312"/>
      <c r="NC15" s="312"/>
      <c r="ND15" s="312"/>
      <c r="NE15" s="312"/>
      <c r="NF15" s="312"/>
      <c r="NG15" s="312"/>
      <c r="NH15" s="312"/>
      <c r="NI15" s="312"/>
      <c r="NJ15" s="312"/>
      <c r="NK15" s="312"/>
      <c r="NL15" s="312"/>
      <c r="NM15" s="312"/>
      <c r="NN15" s="312"/>
      <c r="NO15" s="312"/>
      <c r="NP15" s="312"/>
      <c r="NQ15" s="312"/>
      <c r="NR15" s="312"/>
      <c r="NS15" s="312"/>
      <c r="NT15" s="312"/>
      <c r="NU15" s="312"/>
      <c r="NV15" s="312"/>
      <c r="NW15" s="312"/>
      <c r="NX15" s="312"/>
      <c r="NY15" s="312"/>
      <c r="NZ15" s="312"/>
      <c r="OA15" s="312"/>
      <c r="OB15" s="312"/>
      <c r="OC15" s="312"/>
      <c r="OD15" s="312"/>
      <c r="OE15" s="312"/>
      <c r="OF15" s="312"/>
      <c r="OG15" s="312"/>
      <c r="OH15" s="312"/>
      <c r="OI15" s="312"/>
      <c r="OJ15" s="312"/>
      <c r="OK15" s="312"/>
      <c r="OL15" s="312"/>
      <c r="OM15" s="312"/>
      <c r="ON15" s="312"/>
      <c r="OO15" s="312"/>
      <c r="OP15" s="312"/>
      <c r="OQ15" s="312"/>
      <c r="OR15" s="312"/>
      <c r="OS15" s="312"/>
      <c r="OT15" s="312"/>
      <c r="OU15" s="312"/>
      <c r="OV15" s="312"/>
      <c r="OW15" s="312"/>
      <c r="OX15" s="312"/>
      <c r="OY15" s="312"/>
      <c r="OZ15" s="312"/>
      <c r="PA15" s="312"/>
      <c r="PB15" s="312"/>
      <c r="PC15" s="312"/>
      <c r="PD15" s="312"/>
      <c r="PE15" s="312"/>
      <c r="PF15" s="312"/>
      <c r="PG15" s="312"/>
      <c r="PH15" s="312"/>
      <c r="PI15" s="312"/>
      <c r="PJ15" s="312"/>
      <c r="PK15" s="312"/>
      <c r="PL15" s="312"/>
      <c r="PM15" s="312"/>
      <c r="PN15" s="312"/>
      <c r="PO15" s="312"/>
      <c r="PP15" s="312"/>
      <c r="PQ15" s="312"/>
      <c r="PR15" s="312"/>
      <c r="PS15" s="312"/>
      <c r="PT15" s="312"/>
      <c r="PU15" s="312"/>
      <c r="PV15" s="312"/>
      <c r="PW15" s="312"/>
      <c r="PX15" s="312"/>
      <c r="PY15" s="312"/>
      <c r="PZ15" s="312"/>
      <c r="QA15" s="312"/>
      <c r="QB15" s="312"/>
      <c r="QC15" s="312"/>
      <c r="QD15" s="312"/>
      <c r="QE15" s="312"/>
      <c r="QF15" s="312"/>
      <c r="QG15" s="312"/>
      <c r="QH15" s="312"/>
      <c r="QI15" s="312"/>
      <c r="QJ15" s="312"/>
      <c r="QK15" s="312"/>
      <c r="QL15" s="312"/>
      <c r="QM15" s="312"/>
      <c r="QN15" s="312"/>
      <c r="QO15" s="312"/>
      <c r="QP15" s="312"/>
      <c r="QQ15" s="312"/>
      <c r="QR15" s="312"/>
      <c r="QS15" s="312"/>
      <c r="QT15" s="312"/>
      <c r="QU15" s="312"/>
      <c r="QV15" s="312"/>
      <c r="QW15" s="312"/>
      <c r="QX15" s="312"/>
      <c r="QY15" s="312"/>
      <c r="QZ15" s="312"/>
      <c r="RA15" s="312"/>
      <c r="RB15" s="312"/>
      <c r="RC15" s="312"/>
      <c r="RD15" s="312"/>
      <c r="RE15" s="312"/>
      <c r="RF15" s="312"/>
      <c r="RG15" s="312"/>
      <c r="RH15" s="312"/>
      <c r="RI15" s="312"/>
      <c r="RJ15" s="312"/>
      <c r="RK15" s="312"/>
      <c r="RL15" s="312"/>
      <c r="RM15" s="312"/>
      <c r="RN15" s="312"/>
      <c r="RO15" s="312"/>
      <c r="RP15" s="312"/>
      <c r="RQ15" s="312"/>
      <c r="RR15" s="312"/>
      <c r="RS15" s="312"/>
      <c r="RT15" s="312"/>
      <c r="RU15" s="312"/>
      <c r="RV15" s="312"/>
      <c r="RW15" s="312"/>
      <c r="RX15" s="312"/>
      <c r="RY15" s="312"/>
      <c r="RZ15" s="312"/>
      <c r="SA15" s="312"/>
      <c r="SB15" s="312"/>
      <c r="SC15" s="312"/>
      <c r="SD15" s="312"/>
      <c r="SE15" s="312"/>
      <c r="SF15" s="312"/>
      <c r="SG15" s="312"/>
      <c r="SH15" s="312"/>
      <c r="SI15" s="312"/>
      <c r="SJ15" s="312"/>
      <c r="SK15" s="312"/>
      <c r="SL15" s="312"/>
      <c r="SM15" s="312"/>
      <c r="SN15" s="312"/>
      <c r="SO15" s="312"/>
      <c r="SP15" s="312"/>
      <c r="SQ15" s="312"/>
      <c r="SR15" s="312"/>
      <c r="SS15" s="312"/>
      <c r="ST15" s="312"/>
      <c r="SU15" s="312"/>
      <c r="SV15" s="312"/>
      <c r="SW15" s="312"/>
      <c r="SX15" s="312"/>
      <c r="SY15" s="312"/>
      <c r="SZ15" s="312"/>
      <c r="TA15" s="312"/>
      <c r="TB15" s="312"/>
      <c r="TC15" s="312"/>
      <c r="TD15" s="312"/>
      <c r="TE15" s="312"/>
      <c r="TF15" s="312"/>
      <c r="TG15" s="312"/>
      <c r="TH15" s="312"/>
      <c r="TI15" s="312"/>
      <c r="TJ15" s="312"/>
      <c r="TK15" s="312"/>
      <c r="TL15" s="312"/>
      <c r="TM15" s="312"/>
      <c r="TN15" s="312"/>
      <c r="TO15" s="312"/>
      <c r="TP15" s="312"/>
      <c r="TQ15" s="312"/>
      <c r="TR15" s="312"/>
      <c r="TS15" s="312"/>
      <c r="TT15" s="312"/>
      <c r="TU15" s="312"/>
      <c r="TV15" s="312"/>
      <c r="TW15" s="312"/>
      <c r="TX15" s="312"/>
      <c r="TY15" s="312"/>
      <c r="TZ15" s="312"/>
      <c r="UA15" s="312"/>
      <c r="UB15" s="312"/>
      <c r="UC15" s="312"/>
      <c r="UD15" s="312"/>
      <c r="UE15" s="312"/>
      <c r="UF15" s="312"/>
      <c r="UG15" s="312"/>
      <c r="UH15" s="312"/>
      <c r="UI15" s="312"/>
      <c r="UJ15" s="312"/>
      <c r="UK15" s="312"/>
      <c r="UL15" s="312"/>
      <c r="UM15" s="312"/>
      <c r="UN15" s="312"/>
      <c r="UO15" s="312"/>
      <c r="UP15" s="312"/>
      <c r="UQ15" s="312"/>
      <c r="UR15" s="312"/>
      <c r="US15" s="312"/>
      <c r="UT15" s="312"/>
      <c r="UU15" s="312"/>
      <c r="UV15" s="312"/>
      <c r="UW15" s="312"/>
      <c r="UX15" s="312"/>
      <c r="UY15" s="312"/>
      <c r="UZ15" s="312"/>
      <c r="VA15" s="312"/>
      <c r="VB15" s="312"/>
      <c r="VC15" s="312"/>
      <c r="VD15" s="312"/>
      <c r="VE15" s="312"/>
      <c r="VF15" s="312"/>
      <c r="VG15" s="312"/>
      <c r="VH15" s="312"/>
      <c r="VI15" s="312"/>
      <c r="VJ15" s="312"/>
      <c r="VK15" s="312"/>
      <c r="VL15" s="312"/>
      <c r="VM15" s="312"/>
      <c r="VN15" s="312"/>
      <c r="VO15" s="312"/>
      <c r="VP15" s="312"/>
      <c r="VQ15" s="312"/>
      <c r="VR15" s="312"/>
      <c r="VS15" s="312"/>
      <c r="VT15" s="312"/>
      <c r="VU15" s="312"/>
      <c r="VV15" s="312"/>
      <c r="VW15" s="312"/>
      <c r="VX15" s="312"/>
      <c r="VY15" s="312"/>
      <c r="VZ15" s="312"/>
      <c r="WA15" s="312"/>
      <c r="WB15" s="312"/>
      <c r="WC15" s="312"/>
      <c r="WD15" s="312"/>
      <c r="WE15" s="312"/>
      <c r="WF15" s="312"/>
      <c r="WG15" s="312"/>
      <c r="WH15" s="312"/>
      <c r="WI15" s="312"/>
      <c r="WJ15" s="312"/>
      <c r="WK15" s="312"/>
      <c r="WL15" s="312"/>
      <c r="WM15" s="312"/>
      <c r="WN15" s="312"/>
      <c r="WO15" s="312"/>
      <c r="WP15" s="312"/>
      <c r="WQ15" s="312"/>
      <c r="WR15" s="312"/>
      <c r="WS15" s="312"/>
      <c r="WT15" s="312"/>
      <c r="WU15" s="312"/>
      <c r="WV15" s="312"/>
      <c r="WW15" s="312"/>
      <c r="WX15" s="312"/>
      <c r="WY15" s="312"/>
      <c r="WZ15" s="312"/>
      <c r="XA15" s="312"/>
      <c r="XB15" s="312"/>
      <c r="XC15" s="312"/>
      <c r="XD15" s="312"/>
      <c r="XE15" s="312"/>
      <c r="XF15" s="312"/>
      <c r="XG15" s="312"/>
      <c r="XH15" s="312"/>
      <c r="XI15" s="312"/>
      <c r="XJ15" s="312"/>
      <c r="XK15" s="312"/>
      <c r="XL15" s="312"/>
      <c r="XM15" s="312"/>
      <c r="XN15" s="312"/>
      <c r="XO15" s="312"/>
      <c r="XP15" s="312"/>
      <c r="XQ15" s="312"/>
      <c r="XR15" s="312"/>
      <c r="XS15" s="312"/>
      <c r="XT15" s="312"/>
      <c r="XU15" s="312"/>
      <c r="XV15" s="312"/>
      <c r="XW15" s="312"/>
      <c r="XX15" s="312"/>
      <c r="XY15" s="312"/>
      <c r="XZ15" s="312"/>
      <c r="YA15" s="312"/>
      <c r="YB15" s="312"/>
      <c r="YC15" s="312"/>
      <c r="YD15" s="312"/>
      <c r="YE15" s="312"/>
      <c r="YF15" s="312"/>
      <c r="YG15" s="312"/>
      <c r="YH15" s="312"/>
      <c r="YI15" s="312"/>
      <c r="YJ15" s="312"/>
      <c r="YK15" s="312"/>
      <c r="YL15" s="312"/>
      <c r="YM15" s="312"/>
      <c r="YN15" s="312"/>
      <c r="YO15" s="312"/>
      <c r="YP15" s="312"/>
      <c r="YQ15" s="312"/>
      <c r="YR15" s="312"/>
      <c r="YS15" s="312"/>
      <c r="YT15" s="312"/>
      <c r="YU15" s="312"/>
      <c r="YV15" s="312"/>
      <c r="YW15" s="312"/>
      <c r="YX15" s="312"/>
      <c r="YY15" s="312"/>
      <c r="YZ15" s="312"/>
      <c r="ZA15" s="312"/>
      <c r="ZB15" s="312"/>
      <c r="ZC15" s="312"/>
      <c r="ZD15" s="312"/>
      <c r="ZE15" s="312"/>
      <c r="ZF15" s="312"/>
      <c r="ZG15" s="312"/>
      <c r="ZH15" s="312"/>
      <c r="ZI15" s="312"/>
      <c r="ZJ15" s="312"/>
      <c r="ZK15" s="312"/>
      <c r="ZL15" s="312"/>
      <c r="ZM15" s="312"/>
      <c r="ZN15" s="312"/>
      <c r="ZO15" s="312"/>
      <c r="ZP15" s="312"/>
      <c r="ZQ15" s="312"/>
      <c r="ZR15" s="312"/>
      <c r="ZS15" s="312"/>
      <c r="ZT15" s="312"/>
      <c r="ZU15" s="312"/>
      <c r="ZV15" s="312"/>
      <c r="ZW15" s="312"/>
      <c r="ZX15" s="312"/>
      <c r="ZY15" s="312"/>
      <c r="ZZ15" s="312"/>
      <c r="AAA15" s="312"/>
      <c r="AAB15" s="312"/>
      <c r="AAC15" s="312"/>
      <c r="AAD15" s="312"/>
      <c r="AAE15" s="312"/>
      <c r="AAF15" s="312"/>
      <c r="AAG15" s="312"/>
      <c r="AAH15" s="312"/>
      <c r="AAI15" s="312"/>
      <c r="AAJ15" s="312"/>
      <c r="AAK15" s="312"/>
      <c r="AAL15" s="312"/>
      <c r="AAM15" s="312"/>
      <c r="AAN15" s="312"/>
      <c r="AAO15" s="312"/>
      <c r="AAP15" s="312"/>
      <c r="AAQ15" s="312"/>
      <c r="AAR15" s="312"/>
      <c r="AAS15" s="312"/>
    </row>
    <row r="16" spans="2:721" x14ac:dyDescent="0.35">
      <c r="B16" s="305" t="s">
        <v>518</v>
      </c>
      <c r="C16" s="312"/>
      <c r="D16" s="312"/>
      <c r="E16" s="312"/>
      <c r="F16" s="312"/>
      <c r="G16" s="312"/>
      <c r="H16" s="312"/>
      <c r="I16" s="307"/>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c r="IN16" s="312"/>
      <c r="IO16" s="312"/>
      <c r="IP16" s="312"/>
      <c r="IQ16" s="312"/>
      <c r="IR16" s="312"/>
      <c r="IS16" s="312"/>
      <c r="IT16" s="312"/>
      <c r="IU16" s="312"/>
      <c r="IV16" s="312"/>
      <c r="IW16" s="312"/>
      <c r="IX16" s="312"/>
      <c r="IY16" s="312"/>
      <c r="IZ16" s="312"/>
      <c r="JA16" s="312"/>
      <c r="JB16" s="312"/>
      <c r="JC16" s="312"/>
      <c r="JD16" s="312"/>
      <c r="JE16" s="312"/>
      <c r="JF16" s="312"/>
      <c r="JG16" s="312"/>
      <c r="JH16" s="312"/>
      <c r="JI16" s="312"/>
      <c r="JJ16" s="312"/>
      <c r="JK16" s="312"/>
      <c r="JL16" s="312"/>
      <c r="JM16" s="312"/>
      <c r="JN16" s="312"/>
      <c r="JO16" s="312"/>
      <c r="JP16" s="312"/>
      <c r="JQ16" s="312"/>
      <c r="JR16" s="312"/>
      <c r="JS16" s="312"/>
      <c r="JT16" s="312"/>
      <c r="JU16" s="312"/>
      <c r="JV16" s="312"/>
      <c r="JW16" s="312"/>
      <c r="JX16" s="312"/>
      <c r="JY16" s="312"/>
      <c r="JZ16" s="312"/>
      <c r="KA16" s="312"/>
      <c r="KB16" s="312"/>
      <c r="KC16" s="312"/>
      <c r="KD16" s="312"/>
      <c r="KE16" s="312"/>
      <c r="KF16" s="312"/>
      <c r="KG16" s="312"/>
      <c r="KH16" s="312"/>
      <c r="KI16" s="312"/>
      <c r="KJ16" s="312"/>
      <c r="KK16" s="312"/>
      <c r="KL16" s="312"/>
      <c r="KM16" s="312"/>
      <c r="KN16" s="312"/>
      <c r="KO16" s="312"/>
      <c r="KP16" s="312"/>
      <c r="KQ16" s="312"/>
      <c r="KR16" s="312"/>
      <c r="KS16" s="312"/>
      <c r="KT16" s="312"/>
      <c r="KU16" s="312"/>
      <c r="KV16" s="312"/>
      <c r="KW16" s="312"/>
      <c r="KX16" s="312"/>
      <c r="KY16" s="312"/>
      <c r="KZ16" s="312"/>
      <c r="LA16" s="312"/>
      <c r="LB16" s="312"/>
      <c r="LC16" s="312"/>
      <c r="LD16" s="312"/>
      <c r="LE16" s="312"/>
      <c r="LF16" s="312"/>
      <c r="LG16" s="312"/>
      <c r="LH16" s="312"/>
      <c r="LI16" s="312"/>
      <c r="LJ16" s="312"/>
      <c r="LK16" s="312"/>
      <c r="LL16" s="312"/>
      <c r="LM16" s="312"/>
      <c r="LN16" s="312"/>
      <c r="LO16" s="312"/>
      <c r="LP16" s="312"/>
      <c r="LQ16" s="312"/>
      <c r="LR16" s="312"/>
      <c r="LS16" s="312"/>
      <c r="LT16" s="312"/>
      <c r="LU16" s="312"/>
      <c r="LV16" s="312"/>
      <c r="LW16" s="312"/>
      <c r="LX16" s="312"/>
      <c r="LY16" s="312"/>
      <c r="LZ16" s="312"/>
      <c r="MA16" s="312"/>
      <c r="MB16" s="312"/>
      <c r="MC16" s="312"/>
      <c r="MD16" s="312"/>
      <c r="ME16" s="312"/>
      <c r="MF16" s="312"/>
      <c r="MG16" s="312"/>
      <c r="MH16" s="312"/>
      <c r="MI16" s="312"/>
      <c r="MJ16" s="312"/>
      <c r="MK16" s="312"/>
      <c r="ML16" s="312"/>
      <c r="MM16" s="312"/>
      <c r="MN16" s="312"/>
      <c r="MO16" s="312"/>
      <c r="MP16" s="312"/>
      <c r="MQ16" s="312"/>
      <c r="MR16" s="312"/>
      <c r="MS16" s="312"/>
      <c r="MT16" s="312"/>
      <c r="MU16" s="312"/>
      <c r="MV16" s="312"/>
      <c r="MW16" s="312"/>
      <c r="MX16" s="312"/>
      <c r="MY16" s="312"/>
      <c r="MZ16" s="312"/>
      <c r="NA16" s="312"/>
      <c r="NB16" s="312"/>
      <c r="NC16" s="312"/>
      <c r="ND16" s="312"/>
      <c r="NE16" s="312"/>
      <c r="NF16" s="312"/>
      <c r="NG16" s="312"/>
      <c r="NH16" s="312"/>
      <c r="NI16" s="312"/>
      <c r="NJ16" s="312"/>
      <c r="NK16" s="312"/>
      <c r="NL16" s="312"/>
      <c r="NM16" s="312"/>
      <c r="NN16" s="312"/>
      <c r="NO16" s="312"/>
      <c r="NP16" s="312"/>
      <c r="NQ16" s="312"/>
      <c r="NR16" s="312"/>
      <c r="NS16" s="312"/>
      <c r="NT16" s="312"/>
      <c r="NU16" s="312"/>
      <c r="NV16" s="312"/>
      <c r="NW16" s="312"/>
      <c r="NX16" s="312"/>
      <c r="NY16" s="312"/>
      <c r="NZ16" s="312"/>
      <c r="OA16" s="312"/>
      <c r="OB16" s="312"/>
      <c r="OC16" s="312"/>
      <c r="OD16" s="312"/>
      <c r="OE16" s="312"/>
      <c r="OF16" s="312"/>
      <c r="OG16" s="312"/>
      <c r="OH16" s="312"/>
      <c r="OI16" s="312"/>
      <c r="OJ16" s="312"/>
      <c r="OK16" s="312"/>
      <c r="OL16" s="312"/>
      <c r="OM16" s="312"/>
      <c r="ON16" s="312"/>
      <c r="OO16" s="312"/>
      <c r="OP16" s="312"/>
      <c r="OQ16" s="312"/>
      <c r="OR16" s="312"/>
      <c r="OS16" s="312"/>
      <c r="OT16" s="312"/>
      <c r="OU16" s="312"/>
      <c r="OV16" s="312"/>
      <c r="OW16" s="312"/>
      <c r="OX16" s="312"/>
      <c r="OY16" s="312"/>
      <c r="OZ16" s="312"/>
      <c r="PA16" s="312"/>
      <c r="PB16" s="312"/>
      <c r="PC16" s="312"/>
      <c r="PD16" s="312"/>
      <c r="PE16" s="312"/>
      <c r="PF16" s="312"/>
      <c r="PG16" s="312"/>
      <c r="PH16" s="312"/>
      <c r="PI16" s="312"/>
      <c r="PJ16" s="312"/>
      <c r="PK16" s="312"/>
      <c r="PL16" s="312"/>
      <c r="PM16" s="312"/>
      <c r="PN16" s="312"/>
      <c r="PO16" s="312"/>
      <c r="PP16" s="312"/>
      <c r="PQ16" s="312"/>
      <c r="PR16" s="312"/>
      <c r="PS16" s="312"/>
      <c r="PT16" s="312"/>
      <c r="PU16" s="312"/>
      <c r="PV16" s="312"/>
      <c r="PW16" s="312"/>
      <c r="PX16" s="312"/>
      <c r="PY16" s="312"/>
      <c r="PZ16" s="312"/>
      <c r="QA16" s="312"/>
      <c r="QB16" s="312"/>
      <c r="QC16" s="312"/>
      <c r="QD16" s="312"/>
      <c r="QE16" s="312"/>
      <c r="QF16" s="312"/>
      <c r="QG16" s="312"/>
      <c r="QH16" s="312"/>
      <c r="QI16" s="312"/>
      <c r="QJ16" s="312"/>
      <c r="QK16" s="312"/>
      <c r="QL16" s="312"/>
      <c r="QM16" s="312"/>
      <c r="QN16" s="312"/>
      <c r="QO16" s="312"/>
      <c r="QP16" s="312"/>
      <c r="QQ16" s="312"/>
      <c r="QR16" s="312"/>
      <c r="QS16" s="312"/>
      <c r="QT16" s="312"/>
      <c r="QU16" s="312"/>
      <c r="QV16" s="312"/>
      <c r="QW16" s="312"/>
      <c r="QX16" s="312"/>
      <c r="QY16" s="312"/>
      <c r="QZ16" s="312"/>
      <c r="RA16" s="312"/>
      <c r="RB16" s="312"/>
      <c r="RC16" s="312"/>
      <c r="RD16" s="312"/>
      <c r="RE16" s="312"/>
      <c r="RF16" s="312"/>
      <c r="RG16" s="312"/>
      <c r="RH16" s="312"/>
      <c r="RI16" s="312"/>
      <c r="RJ16" s="312"/>
      <c r="RK16" s="312"/>
      <c r="RL16" s="312"/>
      <c r="RM16" s="312"/>
      <c r="RN16" s="312"/>
      <c r="RO16" s="312"/>
      <c r="RP16" s="312"/>
      <c r="RQ16" s="312"/>
      <c r="RR16" s="312"/>
      <c r="RS16" s="312"/>
      <c r="RT16" s="312"/>
      <c r="RU16" s="312"/>
      <c r="RV16" s="312"/>
      <c r="RW16" s="312"/>
      <c r="RX16" s="312"/>
      <c r="RY16" s="312"/>
      <c r="RZ16" s="312"/>
      <c r="SA16" s="312"/>
      <c r="SB16" s="312"/>
      <c r="SC16" s="312"/>
      <c r="SD16" s="312"/>
      <c r="SE16" s="312"/>
      <c r="SF16" s="312"/>
      <c r="SG16" s="312"/>
      <c r="SH16" s="312"/>
      <c r="SI16" s="312"/>
      <c r="SJ16" s="312"/>
      <c r="SK16" s="312"/>
      <c r="SL16" s="312"/>
      <c r="SM16" s="312"/>
      <c r="SN16" s="312"/>
      <c r="SO16" s="312"/>
      <c r="SP16" s="312"/>
      <c r="SQ16" s="312"/>
      <c r="SR16" s="312"/>
      <c r="SS16" s="312"/>
      <c r="ST16" s="312"/>
      <c r="SU16" s="312"/>
      <c r="SV16" s="312"/>
      <c r="SW16" s="312"/>
      <c r="SX16" s="312"/>
      <c r="SY16" s="312"/>
      <c r="SZ16" s="312"/>
      <c r="TA16" s="312"/>
      <c r="TB16" s="312"/>
      <c r="TC16" s="312"/>
      <c r="TD16" s="312"/>
      <c r="TE16" s="312"/>
      <c r="TF16" s="312"/>
      <c r="TG16" s="312"/>
      <c r="TH16" s="312"/>
      <c r="TI16" s="312"/>
      <c r="TJ16" s="312"/>
      <c r="TK16" s="312"/>
      <c r="TL16" s="312"/>
      <c r="TM16" s="312"/>
      <c r="TN16" s="312"/>
      <c r="TO16" s="312"/>
      <c r="TP16" s="312"/>
      <c r="TQ16" s="312"/>
      <c r="TR16" s="312"/>
      <c r="TS16" s="312"/>
      <c r="TT16" s="312"/>
      <c r="TU16" s="312"/>
      <c r="TV16" s="312"/>
      <c r="TW16" s="312"/>
      <c r="TX16" s="312"/>
      <c r="TY16" s="312"/>
      <c r="TZ16" s="312"/>
      <c r="UA16" s="312"/>
      <c r="UB16" s="312"/>
      <c r="UC16" s="312"/>
      <c r="UD16" s="312"/>
      <c r="UE16" s="312"/>
      <c r="UF16" s="312"/>
      <c r="UG16" s="312"/>
      <c r="UH16" s="312"/>
      <c r="UI16" s="312"/>
      <c r="UJ16" s="312"/>
      <c r="UK16" s="312"/>
      <c r="UL16" s="312"/>
      <c r="UM16" s="312"/>
      <c r="UN16" s="312"/>
      <c r="UO16" s="312"/>
      <c r="UP16" s="312"/>
      <c r="UQ16" s="312"/>
      <c r="UR16" s="312"/>
      <c r="US16" s="312"/>
      <c r="UT16" s="312"/>
      <c r="UU16" s="312"/>
      <c r="UV16" s="312"/>
      <c r="UW16" s="312"/>
      <c r="UX16" s="312"/>
      <c r="UY16" s="312"/>
      <c r="UZ16" s="312"/>
      <c r="VA16" s="312"/>
      <c r="VB16" s="312"/>
      <c r="VC16" s="312"/>
      <c r="VD16" s="312"/>
      <c r="VE16" s="312"/>
      <c r="VF16" s="312"/>
      <c r="VG16" s="312"/>
      <c r="VH16" s="312"/>
      <c r="VI16" s="312"/>
      <c r="VJ16" s="312"/>
      <c r="VK16" s="312"/>
      <c r="VL16" s="312"/>
      <c r="VM16" s="312"/>
      <c r="VN16" s="312"/>
      <c r="VO16" s="312"/>
      <c r="VP16" s="312"/>
      <c r="VQ16" s="312"/>
      <c r="VR16" s="312"/>
      <c r="VS16" s="312"/>
      <c r="VT16" s="312"/>
      <c r="VU16" s="312"/>
      <c r="VV16" s="312"/>
      <c r="VW16" s="312"/>
      <c r="VX16" s="312"/>
      <c r="VY16" s="312"/>
      <c r="VZ16" s="312"/>
      <c r="WA16" s="312"/>
      <c r="WB16" s="312"/>
      <c r="WC16" s="312"/>
      <c r="WD16" s="312"/>
      <c r="WE16" s="312"/>
      <c r="WF16" s="312"/>
      <c r="WG16" s="312"/>
      <c r="WH16" s="312"/>
      <c r="WI16" s="312"/>
      <c r="WJ16" s="312"/>
      <c r="WK16" s="312"/>
      <c r="WL16" s="312"/>
      <c r="WM16" s="312"/>
      <c r="WN16" s="312"/>
      <c r="WO16" s="312"/>
      <c r="WP16" s="312"/>
      <c r="WQ16" s="312"/>
      <c r="WR16" s="312"/>
      <c r="WS16" s="312"/>
      <c r="WT16" s="312"/>
      <c r="WU16" s="312"/>
      <c r="WV16" s="312"/>
      <c r="WW16" s="312"/>
      <c r="WX16" s="312"/>
      <c r="WY16" s="312"/>
      <c r="WZ16" s="312"/>
      <c r="XA16" s="312"/>
      <c r="XB16" s="312"/>
      <c r="XC16" s="312"/>
      <c r="XD16" s="312"/>
      <c r="XE16" s="312"/>
      <c r="XF16" s="312"/>
      <c r="XG16" s="312"/>
      <c r="XH16" s="312"/>
      <c r="XI16" s="312"/>
      <c r="XJ16" s="312"/>
      <c r="XK16" s="312"/>
      <c r="XL16" s="312"/>
      <c r="XM16" s="312"/>
      <c r="XN16" s="312"/>
      <c r="XO16" s="312"/>
      <c r="XP16" s="312"/>
      <c r="XQ16" s="312"/>
      <c r="XR16" s="312"/>
      <c r="XS16" s="312"/>
      <c r="XT16" s="312"/>
      <c r="XU16" s="312"/>
      <c r="XV16" s="312"/>
      <c r="XW16" s="312"/>
      <c r="XX16" s="312"/>
      <c r="XY16" s="312"/>
      <c r="XZ16" s="312"/>
      <c r="YA16" s="312"/>
      <c r="YB16" s="312"/>
      <c r="YC16" s="312"/>
      <c r="YD16" s="312"/>
      <c r="YE16" s="312"/>
      <c r="YF16" s="312"/>
      <c r="YG16" s="312"/>
      <c r="YH16" s="312"/>
      <c r="YI16" s="312"/>
      <c r="YJ16" s="312"/>
      <c r="YK16" s="312"/>
      <c r="YL16" s="312"/>
      <c r="YM16" s="312"/>
      <c r="YN16" s="312"/>
      <c r="YO16" s="312"/>
      <c r="YP16" s="312"/>
      <c r="YQ16" s="312"/>
      <c r="YR16" s="312"/>
      <c r="YS16" s="312"/>
      <c r="YT16" s="312"/>
      <c r="YU16" s="312"/>
      <c r="YV16" s="312"/>
      <c r="YW16" s="312"/>
      <c r="YX16" s="312"/>
      <c r="YY16" s="312"/>
      <c r="YZ16" s="312"/>
      <c r="ZA16" s="312"/>
      <c r="ZB16" s="312"/>
      <c r="ZC16" s="312"/>
      <c r="ZD16" s="312"/>
      <c r="ZE16" s="312"/>
      <c r="ZF16" s="312"/>
      <c r="ZG16" s="312"/>
      <c r="ZH16" s="312"/>
      <c r="ZI16" s="312"/>
      <c r="ZJ16" s="312"/>
      <c r="ZK16" s="312"/>
      <c r="ZL16" s="312"/>
      <c r="ZM16" s="312"/>
      <c r="ZN16" s="312"/>
      <c r="ZO16" s="312"/>
      <c r="ZP16" s="312"/>
      <c r="ZQ16" s="312"/>
      <c r="ZR16" s="312"/>
      <c r="ZS16" s="312"/>
      <c r="ZT16" s="312"/>
      <c r="ZU16" s="312"/>
      <c r="ZV16" s="312"/>
      <c r="ZW16" s="312"/>
      <c r="ZX16" s="312"/>
      <c r="ZY16" s="312"/>
      <c r="ZZ16" s="312"/>
      <c r="AAA16" s="312"/>
      <c r="AAB16" s="312"/>
      <c r="AAC16" s="312"/>
      <c r="AAD16" s="312"/>
      <c r="AAE16" s="312"/>
      <c r="AAF16" s="312"/>
      <c r="AAG16" s="312"/>
      <c r="AAH16" s="312"/>
      <c r="AAI16" s="312"/>
      <c r="AAJ16" s="312"/>
      <c r="AAK16" s="312"/>
      <c r="AAL16" s="312"/>
      <c r="AAM16" s="312"/>
      <c r="AAN16" s="312"/>
      <c r="AAO16" s="312"/>
      <c r="AAP16" s="312"/>
      <c r="AAQ16" s="312"/>
      <c r="AAR16" s="312"/>
      <c r="AAS16" s="312"/>
    </row>
    <row r="17" spans="1:721" ht="16.5" customHeight="1" x14ac:dyDescent="0.35">
      <c r="B17" s="498" t="s">
        <v>405</v>
      </c>
      <c r="C17" s="499"/>
      <c r="D17" s="499"/>
      <c r="E17" s="499"/>
      <c r="F17" s="499"/>
      <c r="G17" s="499"/>
      <c r="H17" s="499"/>
      <c r="I17" s="500"/>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c r="IN17" s="312"/>
      <c r="IO17" s="312"/>
      <c r="IP17" s="312"/>
      <c r="IQ17" s="312"/>
      <c r="IR17" s="312"/>
      <c r="IS17" s="312"/>
      <c r="IT17" s="312"/>
      <c r="IU17" s="312"/>
      <c r="IV17" s="312"/>
      <c r="IW17" s="312"/>
      <c r="IX17" s="312"/>
      <c r="IY17" s="312"/>
      <c r="IZ17" s="312"/>
      <c r="JA17" s="312"/>
      <c r="JB17" s="312"/>
      <c r="JC17" s="312"/>
      <c r="JD17" s="312"/>
      <c r="JE17" s="312"/>
      <c r="JF17" s="312"/>
      <c r="JG17" s="312"/>
      <c r="JH17" s="312"/>
      <c r="JI17" s="312"/>
      <c r="JJ17" s="312"/>
      <c r="JK17" s="312"/>
      <c r="JL17" s="312"/>
      <c r="JM17" s="312"/>
      <c r="JN17" s="312"/>
      <c r="JO17" s="312"/>
      <c r="JP17" s="312"/>
      <c r="JQ17" s="312"/>
      <c r="JR17" s="312"/>
      <c r="JS17" s="312"/>
      <c r="JT17" s="312"/>
      <c r="JU17" s="312"/>
      <c r="JV17" s="312"/>
      <c r="JW17" s="312"/>
      <c r="JX17" s="312"/>
      <c r="JY17" s="312"/>
      <c r="JZ17" s="312"/>
      <c r="KA17" s="312"/>
      <c r="KB17" s="312"/>
      <c r="KC17" s="312"/>
      <c r="KD17" s="312"/>
      <c r="KE17" s="312"/>
      <c r="KF17" s="312"/>
      <c r="KG17" s="312"/>
      <c r="KH17" s="312"/>
      <c r="KI17" s="312"/>
      <c r="KJ17" s="312"/>
      <c r="KK17" s="312"/>
      <c r="KL17" s="312"/>
      <c r="KM17" s="312"/>
      <c r="KN17" s="312"/>
      <c r="KO17" s="312"/>
      <c r="KP17" s="312"/>
      <c r="KQ17" s="312"/>
      <c r="KR17" s="312"/>
      <c r="KS17" s="312"/>
      <c r="KT17" s="312"/>
      <c r="KU17" s="312"/>
      <c r="KV17" s="312"/>
      <c r="KW17" s="312"/>
      <c r="KX17" s="312"/>
      <c r="KY17" s="312"/>
      <c r="KZ17" s="312"/>
      <c r="LA17" s="312"/>
      <c r="LB17" s="312"/>
      <c r="LC17" s="312"/>
      <c r="LD17" s="312"/>
      <c r="LE17" s="312"/>
      <c r="LF17" s="312"/>
      <c r="LG17" s="312"/>
      <c r="LH17" s="312"/>
      <c r="LI17" s="312"/>
      <c r="LJ17" s="312"/>
      <c r="LK17" s="312"/>
      <c r="LL17" s="312"/>
      <c r="LM17" s="312"/>
      <c r="LN17" s="312"/>
      <c r="LO17" s="312"/>
      <c r="LP17" s="312"/>
      <c r="LQ17" s="312"/>
      <c r="LR17" s="312"/>
      <c r="LS17" s="312"/>
      <c r="LT17" s="312"/>
      <c r="LU17" s="312"/>
      <c r="LV17" s="312"/>
      <c r="LW17" s="312"/>
      <c r="LX17" s="312"/>
      <c r="LY17" s="312"/>
      <c r="LZ17" s="312"/>
      <c r="MA17" s="312"/>
      <c r="MB17" s="312"/>
      <c r="MC17" s="312"/>
      <c r="MD17" s="312"/>
      <c r="ME17" s="312"/>
      <c r="MF17" s="312"/>
      <c r="MG17" s="312"/>
      <c r="MH17" s="312"/>
      <c r="MI17" s="312"/>
      <c r="MJ17" s="312"/>
      <c r="MK17" s="312"/>
      <c r="ML17" s="312"/>
      <c r="MM17" s="312"/>
      <c r="MN17" s="312"/>
      <c r="MO17" s="312"/>
      <c r="MP17" s="312"/>
      <c r="MQ17" s="312"/>
      <c r="MR17" s="312"/>
      <c r="MS17" s="312"/>
      <c r="MT17" s="312"/>
      <c r="MU17" s="312"/>
      <c r="MV17" s="312"/>
      <c r="MW17" s="312"/>
      <c r="MX17" s="312"/>
      <c r="MY17" s="312"/>
      <c r="MZ17" s="312"/>
      <c r="NA17" s="312"/>
      <c r="NB17" s="312"/>
      <c r="NC17" s="312"/>
      <c r="ND17" s="312"/>
      <c r="NE17" s="312"/>
      <c r="NF17" s="312"/>
      <c r="NG17" s="312"/>
      <c r="NH17" s="312"/>
      <c r="NI17" s="312"/>
      <c r="NJ17" s="312"/>
      <c r="NK17" s="312"/>
      <c r="NL17" s="312"/>
      <c r="NM17" s="312"/>
      <c r="NN17" s="312"/>
      <c r="NO17" s="312"/>
      <c r="NP17" s="312"/>
      <c r="NQ17" s="312"/>
      <c r="NR17" s="312"/>
      <c r="NS17" s="312"/>
      <c r="NT17" s="312"/>
      <c r="NU17" s="312"/>
      <c r="NV17" s="312"/>
      <c r="NW17" s="312"/>
      <c r="NX17" s="312"/>
      <c r="NY17" s="312"/>
      <c r="NZ17" s="312"/>
      <c r="OA17" s="312"/>
      <c r="OB17" s="312"/>
      <c r="OC17" s="312"/>
      <c r="OD17" s="312"/>
      <c r="OE17" s="312"/>
      <c r="OF17" s="312"/>
      <c r="OG17" s="312"/>
      <c r="OH17" s="312"/>
      <c r="OI17" s="312"/>
      <c r="OJ17" s="312"/>
      <c r="OK17" s="312"/>
      <c r="OL17" s="312"/>
      <c r="OM17" s="312"/>
      <c r="ON17" s="312"/>
      <c r="OO17" s="312"/>
      <c r="OP17" s="312"/>
      <c r="OQ17" s="312"/>
      <c r="OR17" s="312"/>
      <c r="OS17" s="312"/>
      <c r="OT17" s="312"/>
      <c r="OU17" s="312"/>
      <c r="OV17" s="312"/>
      <c r="OW17" s="312"/>
      <c r="OX17" s="312"/>
      <c r="OY17" s="312"/>
      <c r="OZ17" s="312"/>
      <c r="PA17" s="312"/>
      <c r="PB17" s="312"/>
      <c r="PC17" s="312"/>
      <c r="PD17" s="312"/>
      <c r="PE17" s="312"/>
      <c r="PF17" s="312"/>
      <c r="PG17" s="312"/>
      <c r="PH17" s="312"/>
      <c r="PI17" s="312"/>
      <c r="PJ17" s="312"/>
      <c r="PK17" s="312"/>
      <c r="PL17" s="312"/>
      <c r="PM17" s="312"/>
      <c r="PN17" s="312"/>
      <c r="PO17" s="312"/>
      <c r="PP17" s="312"/>
      <c r="PQ17" s="312"/>
      <c r="PR17" s="312"/>
      <c r="PS17" s="312"/>
      <c r="PT17" s="312"/>
      <c r="PU17" s="312"/>
      <c r="PV17" s="312"/>
      <c r="PW17" s="312"/>
      <c r="PX17" s="312"/>
      <c r="PY17" s="312"/>
      <c r="PZ17" s="312"/>
      <c r="QA17" s="312"/>
      <c r="QB17" s="312"/>
      <c r="QC17" s="312"/>
      <c r="QD17" s="312"/>
      <c r="QE17" s="312"/>
      <c r="QF17" s="312"/>
      <c r="QG17" s="312"/>
      <c r="QH17" s="312"/>
      <c r="QI17" s="312"/>
      <c r="QJ17" s="312"/>
      <c r="QK17" s="312"/>
      <c r="QL17" s="312"/>
      <c r="QM17" s="312"/>
      <c r="QN17" s="312"/>
      <c r="QO17" s="312"/>
      <c r="QP17" s="312"/>
      <c r="QQ17" s="312"/>
      <c r="QR17" s="312"/>
      <c r="QS17" s="312"/>
      <c r="QT17" s="312"/>
      <c r="QU17" s="312"/>
      <c r="QV17" s="312"/>
      <c r="QW17" s="312"/>
      <c r="QX17" s="312"/>
      <c r="QY17" s="312"/>
      <c r="QZ17" s="312"/>
      <c r="RA17" s="312"/>
      <c r="RB17" s="312"/>
      <c r="RC17" s="312"/>
      <c r="RD17" s="312"/>
      <c r="RE17" s="312"/>
      <c r="RF17" s="312"/>
      <c r="RG17" s="312"/>
      <c r="RH17" s="312"/>
      <c r="RI17" s="312"/>
      <c r="RJ17" s="312"/>
      <c r="RK17" s="312"/>
      <c r="RL17" s="312"/>
      <c r="RM17" s="312"/>
      <c r="RN17" s="312"/>
      <c r="RO17" s="312"/>
      <c r="RP17" s="312"/>
      <c r="RQ17" s="312"/>
      <c r="RR17" s="312"/>
      <c r="RS17" s="312"/>
      <c r="RT17" s="312"/>
      <c r="RU17" s="312"/>
      <c r="RV17" s="312"/>
      <c r="RW17" s="312"/>
      <c r="RX17" s="312"/>
      <c r="RY17" s="312"/>
      <c r="RZ17" s="312"/>
      <c r="SA17" s="312"/>
      <c r="SB17" s="312"/>
      <c r="SC17" s="312"/>
      <c r="SD17" s="312"/>
      <c r="SE17" s="312"/>
      <c r="SF17" s="312"/>
      <c r="SG17" s="312"/>
      <c r="SH17" s="312"/>
      <c r="SI17" s="312"/>
      <c r="SJ17" s="312"/>
      <c r="SK17" s="312"/>
      <c r="SL17" s="312"/>
      <c r="SM17" s="312"/>
      <c r="SN17" s="312"/>
      <c r="SO17" s="312"/>
      <c r="SP17" s="312"/>
      <c r="SQ17" s="312"/>
      <c r="SR17" s="312"/>
      <c r="SS17" s="312"/>
      <c r="ST17" s="312"/>
      <c r="SU17" s="312"/>
      <c r="SV17" s="312"/>
      <c r="SW17" s="312"/>
      <c r="SX17" s="312"/>
      <c r="SY17" s="312"/>
      <c r="SZ17" s="312"/>
      <c r="TA17" s="312"/>
      <c r="TB17" s="312"/>
      <c r="TC17" s="312"/>
      <c r="TD17" s="312"/>
      <c r="TE17" s="312"/>
      <c r="TF17" s="312"/>
      <c r="TG17" s="312"/>
      <c r="TH17" s="312"/>
      <c r="TI17" s="312"/>
      <c r="TJ17" s="312"/>
      <c r="TK17" s="312"/>
      <c r="TL17" s="312"/>
      <c r="TM17" s="312"/>
      <c r="TN17" s="312"/>
      <c r="TO17" s="312"/>
      <c r="TP17" s="312"/>
      <c r="TQ17" s="312"/>
      <c r="TR17" s="312"/>
      <c r="TS17" s="312"/>
      <c r="TT17" s="312"/>
      <c r="TU17" s="312"/>
      <c r="TV17" s="312"/>
      <c r="TW17" s="312"/>
      <c r="TX17" s="312"/>
      <c r="TY17" s="312"/>
      <c r="TZ17" s="312"/>
      <c r="UA17" s="312"/>
      <c r="UB17" s="312"/>
      <c r="UC17" s="312"/>
      <c r="UD17" s="312"/>
      <c r="UE17" s="312"/>
      <c r="UF17" s="312"/>
      <c r="UG17" s="312"/>
      <c r="UH17" s="312"/>
      <c r="UI17" s="312"/>
      <c r="UJ17" s="312"/>
      <c r="UK17" s="312"/>
      <c r="UL17" s="312"/>
      <c r="UM17" s="312"/>
      <c r="UN17" s="312"/>
      <c r="UO17" s="312"/>
      <c r="UP17" s="312"/>
      <c r="UQ17" s="312"/>
      <c r="UR17" s="312"/>
      <c r="US17" s="312"/>
      <c r="UT17" s="312"/>
      <c r="UU17" s="312"/>
      <c r="UV17" s="312"/>
      <c r="UW17" s="312"/>
      <c r="UX17" s="312"/>
      <c r="UY17" s="312"/>
      <c r="UZ17" s="312"/>
      <c r="VA17" s="312"/>
      <c r="VB17" s="312"/>
      <c r="VC17" s="312"/>
      <c r="VD17" s="312"/>
      <c r="VE17" s="312"/>
      <c r="VF17" s="312"/>
      <c r="VG17" s="312"/>
      <c r="VH17" s="312"/>
      <c r="VI17" s="312"/>
      <c r="VJ17" s="312"/>
      <c r="VK17" s="312"/>
      <c r="VL17" s="312"/>
      <c r="VM17" s="312"/>
      <c r="VN17" s="312"/>
      <c r="VO17" s="312"/>
      <c r="VP17" s="312"/>
      <c r="VQ17" s="312"/>
      <c r="VR17" s="312"/>
      <c r="VS17" s="312"/>
      <c r="VT17" s="312"/>
      <c r="VU17" s="312"/>
      <c r="VV17" s="312"/>
      <c r="VW17" s="312"/>
      <c r="VX17" s="312"/>
      <c r="VY17" s="312"/>
      <c r="VZ17" s="312"/>
      <c r="WA17" s="312"/>
      <c r="WB17" s="312"/>
      <c r="WC17" s="312"/>
      <c r="WD17" s="312"/>
      <c r="WE17" s="312"/>
      <c r="WF17" s="312"/>
      <c r="WG17" s="312"/>
      <c r="WH17" s="312"/>
      <c r="WI17" s="312"/>
      <c r="WJ17" s="312"/>
      <c r="WK17" s="312"/>
      <c r="WL17" s="312"/>
      <c r="WM17" s="312"/>
      <c r="WN17" s="312"/>
      <c r="WO17" s="312"/>
      <c r="WP17" s="312"/>
      <c r="WQ17" s="312"/>
      <c r="WR17" s="312"/>
      <c r="WS17" s="312"/>
      <c r="WT17" s="312"/>
      <c r="WU17" s="312"/>
      <c r="WV17" s="312"/>
      <c r="WW17" s="312"/>
      <c r="WX17" s="312"/>
      <c r="WY17" s="312"/>
      <c r="WZ17" s="312"/>
      <c r="XA17" s="312"/>
      <c r="XB17" s="312"/>
      <c r="XC17" s="312"/>
      <c r="XD17" s="312"/>
      <c r="XE17" s="312"/>
      <c r="XF17" s="312"/>
      <c r="XG17" s="312"/>
      <c r="XH17" s="312"/>
      <c r="XI17" s="312"/>
      <c r="XJ17" s="312"/>
      <c r="XK17" s="312"/>
      <c r="XL17" s="312"/>
      <c r="XM17" s="312"/>
      <c r="XN17" s="312"/>
      <c r="XO17" s="312"/>
      <c r="XP17" s="312"/>
      <c r="XQ17" s="312"/>
      <c r="XR17" s="312"/>
      <c r="XS17" s="312"/>
      <c r="XT17" s="312"/>
      <c r="XU17" s="312"/>
      <c r="XV17" s="312"/>
      <c r="XW17" s="312"/>
      <c r="XX17" s="312"/>
      <c r="XY17" s="312"/>
      <c r="XZ17" s="312"/>
      <c r="YA17" s="312"/>
      <c r="YB17" s="312"/>
      <c r="YC17" s="312"/>
      <c r="YD17" s="312"/>
      <c r="YE17" s="312"/>
      <c r="YF17" s="312"/>
      <c r="YG17" s="312"/>
      <c r="YH17" s="312"/>
      <c r="YI17" s="312"/>
      <c r="YJ17" s="312"/>
      <c r="YK17" s="312"/>
      <c r="YL17" s="312"/>
      <c r="YM17" s="312"/>
      <c r="YN17" s="312"/>
      <c r="YO17" s="312"/>
      <c r="YP17" s="312"/>
      <c r="YQ17" s="312"/>
      <c r="YR17" s="312"/>
      <c r="YS17" s="312"/>
      <c r="YT17" s="312"/>
      <c r="YU17" s="312"/>
      <c r="YV17" s="312"/>
      <c r="YW17" s="312"/>
      <c r="YX17" s="312"/>
      <c r="YY17" s="312"/>
      <c r="YZ17" s="312"/>
      <c r="ZA17" s="312"/>
      <c r="ZB17" s="312"/>
      <c r="ZC17" s="312"/>
      <c r="ZD17" s="312"/>
      <c r="ZE17" s="312"/>
      <c r="ZF17" s="312"/>
      <c r="ZG17" s="312"/>
      <c r="ZH17" s="312"/>
      <c r="ZI17" s="312"/>
      <c r="ZJ17" s="312"/>
      <c r="ZK17" s="312"/>
      <c r="ZL17" s="312"/>
      <c r="ZM17" s="312"/>
      <c r="ZN17" s="312"/>
      <c r="ZO17" s="312"/>
      <c r="ZP17" s="312"/>
      <c r="ZQ17" s="312"/>
      <c r="ZR17" s="312"/>
      <c r="ZS17" s="312"/>
      <c r="ZT17" s="312"/>
      <c r="ZU17" s="312"/>
      <c r="ZV17" s="312"/>
      <c r="ZW17" s="312"/>
      <c r="ZX17" s="312"/>
      <c r="ZY17" s="312"/>
      <c r="ZZ17" s="312"/>
      <c r="AAA17" s="312"/>
      <c r="AAB17" s="312"/>
      <c r="AAC17" s="312"/>
      <c r="AAD17" s="312"/>
      <c r="AAE17" s="312"/>
      <c r="AAF17" s="312"/>
      <c r="AAG17" s="312"/>
      <c r="AAH17" s="312"/>
      <c r="AAI17" s="312"/>
      <c r="AAJ17" s="312"/>
      <c r="AAK17" s="312"/>
      <c r="AAL17" s="312"/>
      <c r="AAM17" s="312"/>
      <c r="AAN17" s="312"/>
      <c r="AAO17" s="312"/>
      <c r="AAP17" s="312"/>
      <c r="AAQ17" s="312"/>
      <c r="AAR17" s="312"/>
      <c r="AAS17" s="312"/>
    </row>
    <row r="18" spans="1:721" ht="27" customHeight="1" x14ac:dyDescent="0.35">
      <c r="B18" s="498" t="s">
        <v>420</v>
      </c>
      <c r="C18" s="499"/>
      <c r="D18" s="499"/>
      <c r="E18" s="499"/>
      <c r="F18" s="499"/>
      <c r="G18" s="499"/>
      <c r="H18" s="499"/>
      <c r="I18" s="500"/>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c r="IW18" s="312"/>
      <c r="IX18" s="312"/>
      <c r="IY18" s="312"/>
      <c r="IZ18" s="312"/>
      <c r="JA18" s="312"/>
      <c r="JB18" s="312"/>
      <c r="JC18" s="312"/>
      <c r="JD18" s="312"/>
      <c r="JE18" s="312"/>
      <c r="JF18" s="312"/>
      <c r="JG18" s="312"/>
      <c r="JH18" s="312"/>
      <c r="JI18" s="312"/>
      <c r="JJ18" s="312"/>
      <c r="JK18" s="312"/>
      <c r="JL18" s="312"/>
      <c r="JM18" s="312"/>
      <c r="JN18" s="312"/>
      <c r="JO18" s="312"/>
      <c r="JP18" s="312"/>
      <c r="JQ18" s="312"/>
      <c r="JR18" s="312"/>
      <c r="JS18" s="312"/>
      <c r="JT18" s="312"/>
      <c r="JU18" s="312"/>
      <c r="JV18" s="312"/>
      <c r="JW18" s="312"/>
      <c r="JX18" s="312"/>
      <c r="JY18" s="312"/>
      <c r="JZ18" s="312"/>
      <c r="KA18" s="312"/>
      <c r="KB18" s="312"/>
      <c r="KC18" s="312"/>
      <c r="KD18" s="312"/>
      <c r="KE18" s="312"/>
      <c r="KF18" s="312"/>
      <c r="KG18" s="312"/>
      <c r="KH18" s="312"/>
      <c r="KI18" s="312"/>
      <c r="KJ18" s="312"/>
      <c r="KK18" s="312"/>
      <c r="KL18" s="312"/>
      <c r="KM18" s="312"/>
      <c r="KN18" s="312"/>
      <c r="KO18" s="312"/>
      <c r="KP18" s="312"/>
      <c r="KQ18" s="312"/>
      <c r="KR18" s="312"/>
      <c r="KS18" s="312"/>
      <c r="KT18" s="312"/>
      <c r="KU18" s="312"/>
      <c r="KV18" s="312"/>
      <c r="KW18" s="312"/>
      <c r="KX18" s="312"/>
      <c r="KY18" s="312"/>
      <c r="KZ18" s="312"/>
      <c r="LA18" s="312"/>
      <c r="LB18" s="312"/>
      <c r="LC18" s="312"/>
      <c r="LD18" s="312"/>
      <c r="LE18" s="312"/>
      <c r="LF18" s="312"/>
      <c r="LG18" s="312"/>
      <c r="LH18" s="312"/>
      <c r="LI18" s="312"/>
      <c r="LJ18" s="312"/>
      <c r="LK18" s="312"/>
      <c r="LL18" s="312"/>
      <c r="LM18" s="312"/>
      <c r="LN18" s="312"/>
      <c r="LO18" s="312"/>
      <c r="LP18" s="312"/>
      <c r="LQ18" s="312"/>
      <c r="LR18" s="312"/>
      <c r="LS18" s="312"/>
      <c r="LT18" s="312"/>
      <c r="LU18" s="312"/>
      <c r="LV18" s="312"/>
      <c r="LW18" s="312"/>
      <c r="LX18" s="312"/>
      <c r="LY18" s="312"/>
      <c r="LZ18" s="312"/>
      <c r="MA18" s="312"/>
      <c r="MB18" s="312"/>
      <c r="MC18" s="312"/>
      <c r="MD18" s="312"/>
      <c r="ME18" s="312"/>
      <c r="MF18" s="312"/>
      <c r="MG18" s="312"/>
      <c r="MH18" s="312"/>
      <c r="MI18" s="312"/>
      <c r="MJ18" s="312"/>
      <c r="MK18" s="312"/>
      <c r="ML18" s="312"/>
      <c r="MM18" s="312"/>
      <c r="MN18" s="312"/>
      <c r="MO18" s="312"/>
      <c r="MP18" s="312"/>
      <c r="MQ18" s="312"/>
      <c r="MR18" s="312"/>
      <c r="MS18" s="312"/>
      <c r="MT18" s="312"/>
      <c r="MU18" s="312"/>
      <c r="MV18" s="312"/>
      <c r="MW18" s="312"/>
      <c r="MX18" s="312"/>
      <c r="MY18" s="312"/>
      <c r="MZ18" s="312"/>
      <c r="NA18" s="312"/>
      <c r="NB18" s="312"/>
      <c r="NC18" s="312"/>
      <c r="ND18" s="312"/>
      <c r="NE18" s="312"/>
      <c r="NF18" s="312"/>
      <c r="NG18" s="312"/>
      <c r="NH18" s="312"/>
      <c r="NI18" s="312"/>
      <c r="NJ18" s="312"/>
      <c r="NK18" s="312"/>
      <c r="NL18" s="312"/>
      <c r="NM18" s="312"/>
      <c r="NN18" s="312"/>
      <c r="NO18" s="312"/>
      <c r="NP18" s="312"/>
      <c r="NQ18" s="312"/>
      <c r="NR18" s="312"/>
      <c r="NS18" s="312"/>
      <c r="NT18" s="312"/>
      <c r="NU18" s="312"/>
      <c r="NV18" s="312"/>
      <c r="NW18" s="312"/>
      <c r="NX18" s="312"/>
      <c r="NY18" s="312"/>
      <c r="NZ18" s="312"/>
      <c r="OA18" s="312"/>
      <c r="OB18" s="312"/>
      <c r="OC18" s="312"/>
      <c r="OD18" s="312"/>
      <c r="OE18" s="312"/>
      <c r="OF18" s="312"/>
      <c r="OG18" s="312"/>
      <c r="OH18" s="312"/>
      <c r="OI18" s="312"/>
      <c r="OJ18" s="312"/>
      <c r="OK18" s="312"/>
      <c r="OL18" s="312"/>
      <c r="OM18" s="312"/>
      <c r="ON18" s="312"/>
      <c r="OO18" s="312"/>
      <c r="OP18" s="312"/>
      <c r="OQ18" s="312"/>
      <c r="OR18" s="312"/>
      <c r="OS18" s="312"/>
      <c r="OT18" s="312"/>
      <c r="OU18" s="312"/>
      <c r="OV18" s="312"/>
      <c r="OW18" s="312"/>
      <c r="OX18" s="312"/>
      <c r="OY18" s="312"/>
      <c r="OZ18" s="312"/>
      <c r="PA18" s="312"/>
      <c r="PB18" s="312"/>
      <c r="PC18" s="312"/>
      <c r="PD18" s="312"/>
      <c r="PE18" s="312"/>
      <c r="PF18" s="312"/>
      <c r="PG18" s="312"/>
      <c r="PH18" s="312"/>
      <c r="PI18" s="312"/>
      <c r="PJ18" s="312"/>
      <c r="PK18" s="312"/>
      <c r="PL18" s="312"/>
      <c r="PM18" s="312"/>
      <c r="PN18" s="312"/>
      <c r="PO18" s="312"/>
      <c r="PP18" s="312"/>
      <c r="PQ18" s="312"/>
      <c r="PR18" s="312"/>
      <c r="PS18" s="312"/>
      <c r="PT18" s="312"/>
      <c r="PU18" s="312"/>
      <c r="PV18" s="312"/>
      <c r="PW18" s="312"/>
      <c r="PX18" s="312"/>
      <c r="PY18" s="312"/>
      <c r="PZ18" s="312"/>
      <c r="QA18" s="312"/>
      <c r="QB18" s="312"/>
      <c r="QC18" s="312"/>
      <c r="QD18" s="312"/>
      <c r="QE18" s="312"/>
      <c r="QF18" s="312"/>
      <c r="QG18" s="312"/>
      <c r="QH18" s="312"/>
      <c r="QI18" s="312"/>
      <c r="QJ18" s="312"/>
      <c r="QK18" s="312"/>
      <c r="QL18" s="312"/>
      <c r="QM18" s="312"/>
      <c r="QN18" s="312"/>
      <c r="QO18" s="312"/>
      <c r="QP18" s="312"/>
      <c r="QQ18" s="312"/>
      <c r="QR18" s="312"/>
      <c r="QS18" s="312"/>
      <c r="QT18" s="312"/>
      <c r="QU18" s="312"/>
      <c r="QV18" s="312"/>
      <c r="QW18" s="312"/>
      <c r="QX18" s="312"/>
      <c r="QY18" s="312"/>
      <c r="QZ18" s="312"/>
      <c r="RA18" s="312"/>
      <c r="RB18" s="312"/>
      <c r="RC18" s="312"/>
      <c r="RD18" s="312"/>
      <c r="RE18" s="312"/>
      <c r="RF18" s="312"/>
      <c r="RG18" s="312"/>
      <c r="RH18" s="312"/>
      <c r="RI18" s="312"/>
      <c r="RJ18" s="312"/>
      <c r="RK18" s="312"/>
      <c r="RL18" s="312"/>
      <c r="RM18" s="312"/>
      <c r="RN18" s="312"/>
      <c r="RO18" s="312"/>
      <c r="RP18" s="312"/>
      <c r="RQ18" s="312"/>
      <c r="RR18" s="312"/>
      <c r="RS18" s="312"/>
      <c r="RT18" s="312"/>
      <c r="RU18" s="312"/>
      <c r="RV18" s="312"/>
      <c r="RW18" s="312"/>
      <c r="RX18" s="312"/>
      <c r="RY18" s="312"/>
      <c r="RZ18" s="312"/>
      <c r="SA18" s="312"/>
      <c r="SB18" s="312"/>
      <c r="SC18" s="312"/>
      <c r="SD18" s="312"/>
      <c r="SE18" s="312"/>
      <c r="SF18" s="312"/>
      <c r="SG18" s="312"/>
      <c r="SH18" s="312"/>
      <c r="SI18" s="312"/>
      <c r="SJ18" s="312"/>
      <c r="SK18" s="312"/>
      <c r="SL18" s="312"/>
      <c r="SM18" s="312"/>
      <c r="SN18" s="312"/>
      <c r="SO18" s="312"/>
      <c r="SP18" s="312"/>
      <c r="SQ18" s="312"/>
      <c r="SR18" s="312"/>
      <c r="SS18" s="312"/>
      <c r="ST18" s="312"/>
      <c r="SU18" s="312"/>
      <c r="SV18" s="312"/>
      <c r="SW18" s="312"/>
      <c r="SX18" s="312"/>
      <c r="SY18" s="312"/>
      <c r="SZ18" s="312"/>
      <c r="TA18" s="312"/>
      <c r="TB18" s="312"/>
      <c r="TC18" s="312"/>
      <c r="TD18" s="312"/>
      <c r="TE18" s="312"/>
      <c r="TF18" s="312"/>
      <c r="TG18" s="312"/>
      <c r="TH18" s="312"/>
      <c r="TI18" s="312"/>
      <c r="TJ18" s="312"/>
      <c r="TK18" s="312"/>
      <c r="TL18" s="312"/>
      <c r="TM18" s="312"/>
      <c r="TN18" s="312"/>
      <c r="TO18" s="312"/>
      <c r="TP18" s="312"/>
      <c r="TQ18" s="312"/>
      <c r="TR18" s="312"/>
      <c r="TS18" s="312"/>
      <c r="TT18" s="312"/>
      <c r="TU18" s="312"/>
      <c r="TV18" s="312"/>
      <c r="TW18" s="312"/>
      <c r="TX18" s="312"/>
      <c r="TY18" s="312"/>
      <c r="TZ18" s="312"/>
      <c r="UA18" s="312"/>
      <c r="UB18" s="312"/>
      <c r="UC18" s="312"/>
      <c r="UD18" s="312"/>
      <c r="UE18" s="312"/>
      <c r="UF18" s="312"/>
      <c r="UG18" s="312"/>
      <c r="UH18" s="312"/>
      <c r="UI18" s="312"/>
      <c r="UJ18" s="312"/>
      <c r="UK18" s="312"/>
      <c r="UL18" s="312"/>
      <c r="UM18" s="312"/>
      <c r="UN18" s="312"/>
      <c r="UO18" s="312"/>
      <c r="UP18" s="312"/>
      <c r="UQ18" s="312"/>
      <c r="UR18" s="312"/>
      <c r="US18" s="312"/>
      <c r="UT18" s="312"/>
      <c r="UU18" s="312"/>
      <c r="UV18" s="312"/>
      <c r="UW18" s="312"/>
      <c r="UX18" s="312"/>
      <c r="UY18" s="312"/>
      <c r="UZ18" s="312"/>
      <c r="VA18" s="312"/>
      <c r="VB18" s="312"/>
      <c r="VC18" s="312"/>
      <c r="VD18" s="312"/>
      <c r="VE18" s="312"/>
      <c r="VF18" s="312"/>
      <c r="VG18" s="312"/>
      <c r="VH18" s="312"/>
      <c r="VI18" s="312"/>
      <c r="VJ18" s="312"/>
      <c r="VK18" s="312"/>
      <c r="VL18" s="312"/>
      <c r="VM18" s="312"/>
      <c r="VN18" s="312"/>
      <c r="VO18" s="312"/>
      <c r="VP18" s="312"/>
      <c r="VQ18" s="312"/>
      <c r="VR18" s="312"/>
      <c r="VS18" s="312"/>
      <c r="VT18" s="312"/>
      <c r="VU18" s="312"/>
      <c r="VV18" s="312"/>
      <c r="VW18" s="312"/>
      <c r="VX18" s="312"/>
      <c r="VY18" s="312"/>
      <c r="VZ18" s="312"/>
      <c r="WA18" s="312"/>
      <c r="WB18" s="312"/>
      <c r="WC18" s="312"/>
      <c r="WD18" s="312"/>
      <c r="WE18" s="312"/>
      <c r="WF18" s="312"/>
      <c r="WG18" s="312"/>
      <c r="WH18" s="312"/>
      <c r="WI18" s="312"/>
      <c r="WJ18" s="312"/>
      <c r="WK18" s="312"/>
      <c r="WL18" s="312"/>
      <c r="WM18" s="312"/>
      <c r="WN18" s="312"/>
      <c r="WO18" s="312"/>
      <c r="WP18" s="312"/>
      <c r="WQ18" s="312"/>
      <c r="WR18" s="312"/>
      <c r="WS18" s="312"/>
      <c r="WT18" s="312"/>
      <c r="WU18" s="312"/>
      <c r="WV18" s="312"/>
      <c r="WW18" s="312"/>
      <c r="WX18" s="312"/>
      <c r="WY18" s="312"/>
      <c r="WZ18" s="312"/>
      <c r="XA18" s="312"/>
      <c r="XB18" s="312"/>
      <c r="XC18" s="312"/>
      <c r="XD18" s="312"/>
      <c r="XE18" s="312"/>
      <c r="XF18" s="312"/>
      <c r="XG18" s="312"/>
      <c r="XH18" s="312"/>
      <c r="XI18" s="312"/>
      <c r="XJ18" s="312"/>
      <c r="XK18" s="312"/>
      <c r="XL18" s="312"/>
      <c r="XM18" s="312"/>
      <c r="XN18" s="312"/>
      <c r="XO18" s="312"/>
      <c r="XP18" s="312"/>
      <c r="XQ18" s="312"/>
      <c r="XR18" s="312"/>
      <c r="XS18" s="312"/>
      <c r="XT18" s="312"/>
      <c r="XU18" s="312"/>
      <c r="XV18" s="312"/>
      <c r="XW18" s="312"/>
      <c r="XX18" s="312"/>
      <c r="XY18" s="312"/>
      <c r="XZ18" s="312"/>
      <c r="YA18" s="312"/>
      <c r="YB18" s="312"/>
      <c r="YC18" s="312"/>
      <c r="YD18" s="312"/>
      <c r="YE18" s="312"/>
      <c r="YF18" s="312"/>
      <c r="YG18" s="312"/>
      <c r="YH18" s="312"/>
      <c r="YI18" s="312"/>
      <c r="YJ18" s="312"/>
      <c r="YK18" s="312"/>
      <c r="YL18" s="312"/>
      <c r="YM18" s="312"/>
      <c r="YN18" s="312"/>
      <c r="YO18" s="312"/>
      <c r="YP18" s="312"/>
      <c r="YQ18" s="312"/>
      <c r="YR18" s="312"/>
      <c r="YS18" s="312"/>
      <c r="YT18" s="312"/>
      <c r="YU18" s="312"/>
      <c r="YV18" s="312"/>
      <c r="YW18" s="312"/>
      <c r="YX18" s="312"/>
      <c r="YY18" s="312"/>
      <c r="YZ18" s="312"/>
      <c r="ZA18" s="312"/>
      <c r="ZB18" s="312"/>
      <c r="ZC18" s="312"/>
      <c r="ZD18" s="312"/>
      <c r="ZE18" s="312"/>
      <c r="ZF18" s="312"/>
      <c r="ZG18" s="312"/>
      <c r="ZH18" s="312"/>
      <c r="ZI18" s="312"/>
      <c r="ZJ18" s="312"/>
      <c r="ZK18" s="312"/>
      <c r="ZL18" s="312"/>
      <c r="ZM18" s="312"/>
      <c r="ZN18" s="312"/>
      <c r="ZO18" s="312"/>
      <c r="ZP18" s="312"/>
      <c r="ZQ18" s="312"/>
      <c r="ZR18" s="312"/>
      <c r="ZS18" s="312"/>
      <c r="ZT18" s="312"/>
      <c r="ZU18" s="312"/>
      <c r="ZV18" s="312"/>
      <c r="ZW18" s="312"/>
      <c r="ZX18" s="312"/>
      <c r="ZY18" s="312"/>
      <c r="ZZ18" s="312"/>
      <c r="AAA18" s="312"/>
      <c r="AAB18" s="312"/>
      <c r="AAC18" s="312"/>
      <c r="AAD18" s="312"/>
      <c r="AAE18" s="312"/>
      <c r="AAF18" s="312"/>
      <c r="AAG18" s="312"/>
      <c r="AAH18" s="312"/>
      <c r="AAI18" s="312"/>
      <c r="AAJ18" s="312"/>
      <c r="AAK18" s="312"/>
      <c r="AAL18" s="312"/>
      <c r="AAM18" s="312"/>
      <c r="AAN18" s="312"/>
      <c r="AAO18" s="312"/>
      <c r="AAP18" s="312"/>
      <c r="AAQ18" s="312"/>
      <c r="AAR18" s="312"/>
      <c r="AAS18" s="312"/>
    </row>
    <row r="19" spans="1:721" ht="27.65" customHeight="1" x14ac:dyDescent="0.35">
      <c r="B19" s="498" t="s">
        <v>421</v>
      </c>
      <c r="C19" s="499"/>
      <c r="D19" s="499"/>
      <c r="E19" s="499"/>
      <c r="F19" s="499"/>
      <c r="G19" s="499"/>
      <c r="H19" s="499"/>
      <c r="I19" s="500"/>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c r="IW19" s="312"/>
      <c r="IX19" s="312"/>
      <c r="IY19" s="312"/>
      <c r="IZ19" s="312"/>
      <c r="JA19" s="312"/>
      <c r="JB19" s="312"/>
      <c r="JC19" s="312"/>
      <c r="JD19" s="312"/>
      <c r="JE19" s="312"/>
      <c r="JF19" s="312"/>
      <c r="JG19" s="312"/>
      <c r="JH19" s="312"/>
      <c r="JI19" s="312"/>
      <c r="JJ19" s="312"/>
      <c r="JK19" s="312"/>
      <c r="JL19" s="312"/>
      <c r="JM19" s="312"/>
      <c r="JN19" s="312"/>
      <c r="JO19" s="312"/>
      <c r="JP19" s="312"/>
      <c r="JQ19" s="312"/>
      <c r="JR19" s="312"/>
      <c r="JS19" s="312"/>
      <c r="JT19" s="312"/>
      <c r="JU19" s="312"/>
      <c r="JV19" s="312"/>
      <c r="JW19" s="312"/>
      <c r="JX19" s="312"/>
      <c r="JY19" s="312"/>
      <c r="JZ19" s="312"/>
      <c r="KA19" s="312"/>
      <c r="KB19" s="312"/>
      <c r="KC19" s="312"/>
      <c r="KD19" s="312"/>
      <c r="KE19" s="312"/>
      <c r="KF19" s="312"/>
      <c r="KG19" s="312"/>
      <c r="KH19" s="312"/>
      <c r="KI19" s="312"/>
      <c r="KJ19" s="312"/>
      <c r="KK19" s="312"/>
      <c r="KL19" s="312"/>
      <c r="KM19" s="312"/>
      <c r="KN19" s="312"/>
      <c r="KO19" s="312"/>
      <c r="KP19" s="312"/>
      <c r="KQ19" s="312"/>
      <c r="KR19" s="312"/>
      <c r="KS19" s="312"/>
      <c r="KT19" s="312"/>
      <c r="KU19" s="312"/>
      <c r="KV19" s="312"/>
      <c r="KW19" s="312"/>
      <c r="KX19" s="312"/>
      <c r="KY19" s="312"/>
      <c r="KZ19" s="312"/>
      <c r="LA19" s="312"/>
      <c r="LB19" s="312"/>
      <c r="LC19" s="312"/>
      <c r="LD19" s="312"/>
      <c r="LE19" s="312"/>
      <c r="LF19" s="312"/>
      <c r="LG19" s="312"/>
      <c r="LH19" s="312"/>
      <c r="LI19" s="312"/>
      <c r="LJ19" s="312"/>
      <c r="LK19" s="312"/>
      <c r="LL19" s="312"/>
      <c r="LM19" s="312"/>
      <c r="LN19" s="312"/>
      <c r="LO19" s="312"/>
      <c r="LP19" s="312"/>
      <c r="LQ19" s="312"/>
      <c r="LR19" s="312"/>
      <c r="LS19" s="312"/>
      <c r="LT19" s="312"/>
      <c r="LU19" s="312"/>
      <c r="LV19" s="312"/>
      <c r="LW19" s="312"/>
      <c r="LX19" s="312"/>
      <c r="LY19" s="312"/>
      <c r="LZ19" s="312"/>
      <c r="MA19" s="312"/>
      <c r="MB19" s="312"/>
      <c r="MC19" s="312"/>
      <c r="MD19" s="312"/>
      <c r="ME19" s="312"/>
      <c r="MF19" s="312"/>
      <c r="MG19" s="312"/>
      <c r="MH19" s="312"/>
      <c r="MI19" s="312"/>
      <c r="MJ19" s="312"/>
      <c r="MK19" s="312"/>
      <c r="ML19" s="312"/>
      <c r="MM19" s="312"/>
      <c r="MN19" s="312"/>
      <c r="MO19" s="312"/>
      <c r="MP19" s="312"/>
      <c r="MQ19" s="312"/>
      <c r="MR19" s="312"/>
      <c r="MS19" s="312"/>
      <c r="MT19" s="312"/>
      <c r="MU19" s="312"/>
      <c r="MV19" s="312"/>
      <c r="MW19" s="312"/>
      <c r="MX19" s="312"/>
      <c r="MY19" s="312"/>
      <c r="MZ19" s="312"/>
      <c r="NA19" s="312"/>
      <c r="NB19" s="312"/>
      <c r="NC19" s="312"/>
      <c r="ND19" s="312"/>
      <c r="NE19" s="312"/>
      <c r="NF19" s="312"/>
      <c r="NG19" s="312"/>
      <c r="NH19" s="312"/>
      <c r="NI19" s="312"/>
      <c r="NJ19" s="312"/>
      <c r="NK19" s="312"/>
      <c r="NL19" s="312"/>
      <c r="NM19" s="312"/>
      <c r="NN19" s="312"/>
      <c r="NO19" s="312"/>
      <c r="NP19" s="312"/>
      <c r="NQ19" s="312"/>
      <c r="NR19" s="312"/>
      <c r="NS19" s="312"/>
      <c r="NT19" s="312"/>
      <c r="NU19" s="312"/>
      <c r="NV19" s="312"/>
      <c r="NW19" s="312"/>
      <c r="NX19" s="312"/>
      <c r="NY19" s="312"/>
      <c r="NZ19" s="312"/>
      <c r="OA19" s="312"/>
      <c r="OB19" s="312"/>
      <c r="OC19" s="312"/>
      <c r="OD19" s="312"/>
      <c r="OE19" s="312"/>
      <c r="OF19" s="312"/>
      <c r="OG19" s="312"/>
      <c r="OH19" s="312"/>
      <c r="OI19" s="312"/>
      <c r="OJ19" s="312"/>
      <c r="OK19" s="312"/>
      <c r="OL19" s="312"/>
      <c r="OM19" s="312"/>
      <c r="ON19" s="312"/>
      <c r="OO19" s="312"/>
      <c r="OP19" s="312"/>
      <c r="OQ19" s="312"/>
      <c r="OR19" s="312"/>
      <c r="OS19" s="312"/>
      <c r="OT19" s="312"/>
      <c r="OU19" s="312"/>
      <c r="OV19" s="312"/>
      <c r="OW19" s="312"/>
      <c r="OX19" s="312"/>
      <c r="OY19" s="312"/>
      <c r="OZ19" s="312"/>
      <c r="PA19" s="312"/>
      <c r="PB19" s="312"/>
      <c r="PC19" s="312"/>
      <c r="PD19" s="312"/>
      <c r="PE19" s="312"/>
      <c r="PF19" s="312"/>
      <c r="PG19" s="312"/>
      <c r="PH19" s="312"/>
      <c r="PI19" s="312"/>
      <c r="PJ19" s="312"/>
      <c r="PK19" s="312"/>
      <c r="PL19" s="312"/>
      <c r="PM19" s="312"/>
      <c r="PN19" s="312"/>
      <c r="PO19" s="312"/>
      <c r="PP19" s="312"/>
      <c r="PQ19" s="312"/>
      <c r="PR19" s="312"/>
      <c r="PS19" s="312"/>
      <c r="PT19" s="312"/>
      <c r="PU19" s="312"/>
      <c r="PV19" s="312"/>
      <c r="PW19" s="312"/>
      <c r="PX19" s="312"/>
      <c r="PY19" s="312"/>
      <c r="PZ19" s="312"/>
      <c r="QA19" s="312"/>
      <c r="QB19" s="312"/>
      <c r="QC19" s="312"/>
      <c r="QD19" s="312"/>
      <c r="QE19" s="312"/>
      <c r="QF19" s="312"/>
      <c r="QG19" s="312"/>
      <c r="QH19" s="312"/>
      <c r="QI19" s="312"/>
      <c r="QJ19" s="312"/>
      <c r="QK19" s="312"/>
      <c r="QL19" s="312"/>
      <c r="QM19" s="312"/>
      <c r="QN19" s="312"/>
      <c r="QO19" s="312"/>
      <c r="QP19" s="312"/>
      <c r="QQ19" s="312"/>
      <c r="QR19" s="312"/>
      <c r="QS19" s="312"/>
      <c r="QT19" s="312"/>
      <c r="QU19" s="312"/>
      <c r="QV19" s="312"/>
      <c r="QW19" s="312"/>
      <c r="QX19" s="312"/>
      <c r="QY19" s="312"/>
      <c r="QZ19" s="312"/>
      <c r="RA19" s="312"/>
      <c r="RB19" s="312"/>
      <c r="RC19" s="312"/>
      <c r="RD19" s="312"/>
      <c r="RE19" s="312"/>
      <c r="RF19" s="312"/>
      <c r="RG19" s="312"/>
      <c r="RH19" s="312"/>
      <c r="RI19" s="312"/>
      <c r="RJ19" s="312"/>
      <c r="RK19" s="312"/>
      <c r="RL19" s="312"/>
      <c r="RM19" s="312"/>
      <c r="RN19" s="312"/>
      <c r="RO19" s="312"/>
      <c r="RP19" s="312"/>
      <c r="RQ19" s="312"/>
      <c r="RR19" s="312"/>
      <c r="RS19" s="312"/>
      <c r="RT19" s="312"/>
      <c r="RU19" s="312"/>
      <c r="RV19" s="312"/>
      <c r="RW19" s="312"/>
      <c r="RX19" s="312"/>
      <c r="RY19" s="312"/>
      <c r="RZ19" s="312"/>
      <c r="SA19" s="312"/>
      <c r="SB19" s="312"/>
      <c r="SC19" s="312"/>
      <c r="SD19" s="312"/>
      <c r="SE19" s="312"/>
      <c r="SF19" s="312"/>
      <c r="SG19" s="312"/>
      <c r="SH19" s="312"/>
      <c r="SI19" s="312"/>
      <c r="SJ19" s="312"/>
      <c r="SK19" s="312"/>
      <c r="SL19" s="312"/>
      <c r="SM19" s="312"/>
      <c r="SN19" s="312"/>
      <c r="SO19" s="312"/>
      <c r="SP19" s="312"/>
      <c r="SQ19" s="312"/>
      <c r="SR19" s="312"/>
      <c r="SS19" s="312"/>
      <c r="ST19" s="312"/>
      <c r="SU19" s="312"/>
      <c r="SV19" s="312"/>
      <c r="SW19" s="312"/>
      <c r="SX19" s="312"/>
      <c r="SY19" s="312"/>
      <c r="SZ19" s="312"/>
      <c r="TA19" s="312"/>
      <c r="TB19" s="312"/>
      <c r="TC19" s="312"/>
      <c r="TD19" s="312"/>
      <c r="TE19" s="312"/>
      <c r="TF19" s="312"/>
      <c r="TG19" s="312"/>
      <c r="TH19" s="312"/>
      <c r="TI19" s="312"/>
      <c r="TJ19" s="312"/>
      <c r="TK19" s="312"/>
      <c r="TL19" s="312"/>
      <c r="TM19" s="312"/>
      <c r="TN19" s="312"/>
      <c r="TO19" s="312"/>
      <c r="TP19" s="312"/>
      <c r="TQ19" s="312"/>
      <c r="TR19" s="312"/>
      <c r="TS19" s="312"/>
      <c r="TT19" s="312"/>
      <c r="TU19" s="312"/>
      <c r="TV19" s="312"/>
      <c r="TW19" s="312"/>
      <c r="TX19" s="312"/>
      <c r="TY19" s="312"/>
      <c r="TZ19" s="312"/>
      <c r="UA19" s="312"/>
      <c r="UB19" s="312"/>
      <c r="UC19" s="312"/>
      <c r="UD19" s="312"/>
      <c r="UE19" s="312"/>
      <c r="UF19" s="312"/>
      <c r="UG19" s="312"/>
      <c r="UH19" s="312"/>
      <c r="UI19" s="312"/>
      <c r="UJ19" s="312"/>
      <c r="UK19" s="312"/>
      <c r="UL19" s="312"/>
      <c r="UM19" s="312"/>
      <c r="UN19" s="312"/>
      <c r="UO19" s="312"/>
      <c r="UP19" s="312"/>
      <c r="UQ19" s="312"/>
      <c r="UR19" s="312"/>
      <c r="US19" s="312"/>
      <c r="UT19" s="312"/>
      <c r="UU19" s="312"/>
      <c r="UV19" s="312"/>
      <c r="UW19" s="312"/>
      <c r="UX19" s="312"/>
      <c r="UY19" s="312"/>
      <c r="UZ19" s="312"/>
      <c r="VA19" s="312"/>
      <c r="VB19" s="312"/>
      <c r="VC19" s="312"/>
      <c r="VD19" s="312"/>
      <c r="VE19" s="312"/>
      <c r="VF19" s="312"/>
      <c r="VG19" s="312"/>
      <c r="VH19" s="312"/>
      <c r="VI19" s="312"/>
      <c r="VJ19" s="312"/>
      <c r="VK19" s="312"/>
      <c r="VL19" s="312"/>
      <c r="VM19" s="312"/>
      <c r="VN19" s="312"/>
      <c r="VO19" s="312"/>
      <c r="VP19" s="312"/>
      <c r="VQ19" s="312"/>
      <c r="VR19" s="312"/>
      <c r="VS19" s="312"/>
      <c r="VT19" s="312"/>
      <c r="VU19" s="312"/>
      <c r="VV19" s="312"/>
      <c r="VW19" s="312"/>
      <c r="VX19" s="312"/>
      <c r="VY19" s="312"/>
      <c r="VZ19" s="312"/>
      <c r="WA19" s="312"/>
      <c r="WB19" s="312"/>
      <c r="WC19" s="312"/>
      <c r="WD19" s="312"/>
      <c r="WE19" s="312"/>
      <c r="WF19" s="312"/>
      <c r="WG19" s="312"/>
      <c r="WH19" s="312"/>
      <c r="WI19" s="312"/>
      <c r="WJ19" s="312"/>
      <c r="WK19" s="312"/>
      <c r="WL19" s="312"/>
      <c r="WM19" s="312"/>
      <c r="WN19" s="312"/>
      <c r="WO19" s="312"/>
      <c r="WP19" s="312"/>
      <c r="WQ19" s="312"/>
      <c r="WR19" s="312"/>
      <c r="WS19" s="312"/>
      <c r="WT19" s="312"/>
      <c r="WU19" s="312"/>
      <c r="WV19" s="312"/>
      <c r="WW19" s="312"/>
      <c r="WX19" s="312"/>
      <c r="WY19" s="312"/>
      <c r="WZ19" s="312"/>
      <c r="XA19" s="312"/>
      <c r="XB19" s="312"/>
      <c r="XC19" s="312"/>
      <c r="XD19" s="312"/>
      <c r="XE19" s="312"/>
      <c r="XF19" s="312"/>
      <c r="XG19" s="312"/>
      <c r="XH19" s="312"/>
      <c r="XI19" s="312"/>
      <c r="XJ19" s="312"/>
      <c r="XK19" s="312"/>
      <c r="XL19" s="312"/>
      <c r="XM19" s="312"/>
      <c r="XN19" s="312"/>
      <c r="XO19" s="312"/>
      <c r="XP19" s="312"/>
      <c r="XQ19" s="312"/>
      <c r="XR19" s="312"/>
      <c r="XS19" s="312"/>
      <c r="XT19" s="312"/>
      <c r="XU19" s="312"/>
      <c r="XV19" s="312"/>
      <c r="XW19" s="312"/>
      <c r="XX19" s="312"/>
      <c r="XY19" s="312"/>
      <c r="XZ19" s="312"/>
      <c r="YA19" s="312"/>
      <c r="YB19" s="312"/>
      <c r="YC19" s="312"/>
      <c r="YD19" s="312"/>
      <c r="YE19" s="312"/>
      <c r="YF19" s="312"/>
      <c r="YG19" s="312"/>
      <c r="YH19" s="312"/>
      <c r="YI19" s="312"/>
      <c r="YJ19" s="312"/>
      <c r="YK19" s="312"/>
      <c r="YL19" s="312"/>
      <c r="YM19" s="312"/>
      <c r="YN19" s="312"/>
      <c r="YO19" s="312"/>
      <c r="YP19" s="312"/>
      <c r="YQ19" s="312"/>
      <c r="YR19" s="312"/>
      <c r="YS19" s="312"/>
      <c r="YT19" s="312"/>
      <c r="YU19" s="312"/>
      <c r="YV19" s="312"/>
      <c r="YW19" s="312"/>
      <c r="YX19" s="312"/>
      <c r="YY19" s="312"/>
      <c r="YZ19" s="312"/>
      <c r="ZA19" s="312"/>
      <c r="ZB19" s="312"/>
      <c r="ZC19" s="312"/>
      <c r="ZD19" s="312"/>
      <c r="ZE19" s="312"/>
      <c r="ZF19" s="312"/>
      <c r="ZG19" s="312"/>
      <c r="ZH19" s="312"/>
      <c r="ZI19" s="312"/>
      <c r="ZJ19" s="312"/>
      <c r="ZK19" s="312"/>
      <c r="ZL19" s="312"/>
      <c r="ZM19" s="312"/>
      <c r="ZN19" s="312"/>
      <c r="ZO19" s="312"/>
      <c r="ZP19" s="312"/>
      <c r="ZQ19" s="312"/>
      <c r="ZR19" s="312"/>
      <c r="ZS19" s="312"/>
      <c r="ZT19" s="312"/>
      <c r="ZU19" s="312"/>
      <c r="ZV19" s="312"/>
      <c r="ZW19" s="312"/>
      <c r="ZX19" s="312"/>
      <c r="ZY19" s="312"/>
      <c r="ZZ19" s="312"/>
      <c r="AAA19" s="312"/>
      <c r="AAB19" s="312"/>
      <c r="AAC19" s="312"/>
      <c r="AAD19" s="312"/>
      <c r="AAE19" s="312"/>
      <c r="AAF19" s="312"/>
      <c r="AAG19" s="312"/>
      <c r="AAH19" s="312"/>
      <c r="AAI19" s="312"/>
      <c r="AAJ19" s="312"/>
      <c r="AAK19" s="312"/>
      <c r="AAL19" s="312"/>
      <c r="AAM19" s="312"/>
      <c r="AAN19" s="312"/>
      <c r="AAO19" s="312"/>
      <c r="AAP19" s="312"/>
      <c r="AAQ19" s="312"/>
      <c r="AAR19" s="312"/>
      <c r="AAS19" s="312"/>
    </row>
    <row r="20" spans="1:721" ht="29.5" customHeight="1" x14ac:dyDescent="0.35">
      <c r="B20" s="488" t="s">
        <v>422</v>
      </c>
      <c r="C20" s="523"/>
      <c r="D20" s="523"/>
      <c r="E20" s="523"/>
      <c r="F20" s="523"/>
      <c r="G20" s="523"/>
      <c r="H20" s="523"/>
      <c r="I20" s="524"/>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c r="IW20" s="312"/>
      <c r="IX20" s="312"/>
      <c r="IY20" s="312"/>
      <c r="IZ20" s="312"/>
      <c r="JA20" s="312"/>
      <c r="JB20" s="312"/>
      <c r="JC20" s="312"/>
      <c r="JD20" s="312"/>
      <c r="JE20" s="312"/>
      <c r="JF20" s="312"/>
      <c r="JG20" s="312"/>
      <c r="JH20" s="312"/>
      <c r="JI20" s="312"/>
      <c r="JJ20" s="312"/>
      <c r="JK20" s="312"/>
      <c r="JL20" s="312"/>
      <c r="JM20" s="312"/>
      <c r="JN20" s="312"/>
      <c r="JO20" s="312"/>
      <c r="JP20" s="312"/>
      <c r="JQ20" s="312"/>
      <c r="JR20" s="312"/>
      <c r="JS20" s="312"/>
      <c r="JT20" s="312"/>
      <c r="JU20" s="312"/>
      <c r="JV20" s="312"/>
      <c r="JW20" s="312"/>
      <c r="JX20" s="312"/>
      <c r="JY20" s="312"/>
      <c r="JZ20" s="312"/>
      <c r="KA20" s="312"/>
      <c r="KB20" s="312"/>
      <c r="KC20" s="312"/>
      <c r="KD20" s="312"/>
      <c r="KE20" s="312"/>
      <c r="KF20" s="312"/>
      <c r="KG20" s="312"/>
      <c r="KH20" s="312"/>
      <c r="KI20" s="312"/>
      <c r="KJ20" s="312"/>
      <c r="KK20" s="312"/>
      <c r="KL20" s="312"/>
      <c r="KM20" s="312"/>
      <c r="KN20" s="312"/>
      <c r="KO20" s="312"/>
      <c r="KP20" s="312"/>
      <c r="KQ20" s="312"/>
      <c r="KR20" s="312"/>
      <c r="KS20" s="312"/>
      <c r="KT20" s="312"/>
      <c r="KU20" s="312"/>
      <c r="KV20" s="312"/>
      <c r="KW20" s="312"/>
      <c r="KX20" s="312"/>
      <c r="KY20" s="312"/>
      <c r="KZ20" s="312"/>
      <c r="LA20" s="312"/>
      <c r="LB20" s="312"/>
      <c r="LC20" s="312"/>
      <c r="LD20" s="312"/>
      <c r="LE20" s="312"/>
      <c r="LF20" s="312"/>
      <c r="LG20" s="312"/>
      <c r="LH20" s="312"/>
      <c r="LI20" s="312"/>
      <c r="LJ20" s="312"/>
      <c r="LK20" s="312"/>
      <c r="LL20" s="312"/>
      <c r="LM20" s="312"/>
      <c r="LN20" s="312"/>
      <c r="LO20" s="312"/>
      <c r="LP20" s="312"/>
      <c r="LQ20" s="312"/>
      <c r="LR20" s="312"/>
      <c r="LS20" s="312"/>
      <c r="LT20" s="312"/>
      <c r="LU20" s="312"/>
      <c r="LV20" s="312"/>
      <c r="LW20" s="312"/>
      <c r="LX20" s="312"/>
      <c r="LY20" s="312"/>
      <c r="LZ20" s="312"/>
      <c r="MA20" s="312"/>
      <c r="MB20" s="312"/>
      <c r="MC20" s="312"/>
      <c r="MD20" s="312"/>
      <c r="ME20" s="312"/>
      <c r="MF20" s="312"/>
      <c r="MG20" s="312"/>
      <c r="MH20" s="312"/>
      <c r="MI20" s="312"/>
      <c r="MJ20" s="312"/>
      <c r="MK20" s="312"/>
      <c r="ML20" s="312"/>
      <c r="MM20" s="312"/>
      <c r="MN20" s="312"/>
      <c r="MO20" s="312"/>
      <c r="MP20" s="312"/>
      <c r="MQ20" s="312"/>
      <c r="MR20" s="312"/>
      <c r="MS20" s="312"/>
      <c r="MT20" s="312"/>
      <c r="MU20" s="312"/>
      <c r="MV20" s="312"/>
      <c r="MW20" s="312"/>
      <c r="MX20" s="312"/>
      <c r="MY20" s="312"/>
      <c r="MZ20" s="312"/>
      <c r="NA20" s="312"/>
      <c r="NB20" s="312"/>
      <c r="NC20" s="312"/>
      <c r="ND20" s="312"/>
      <c r="NE20" s="312"/>
      <c r="NF20" s="312"/>
      <c r="NG20" s="312"/>
      <c r="NH20" s="312"/>
      <c r="NI20" s="312"/>
      <c r="NJ20" s="312"/>
      <c r="NK20" s="312"/>
      <c r="NL20" s="312"/>
      <c r="NM20" s="312"/>
      <c r="NN20" s="312"/>
      <c r="NO20" s="312"/>
      <c r="NP20" s="312"/>
      <c r="NQ20" s="312"/>
      <c r="NR20" s="312"/>
      <c r="NS20" s="312"/>
      <c r="NT20" s="312"/>
      <c r="NU20" s="312"/>
      <c r="NV20" s="312"/>
      <c r="NW20" s="312"/>
      <c r="NX20" s="312"/>
      <c r="NY20" s="312"/>
      <c r="NZ20" s="312"/>
      <c r="OA20" s="312"/>
      <c r="OB20" s="312"/>
      <c r="OC20" s="312"/>
      <c r="OD20" s="312"/>
      <c r="OE20" s="312"/>
      <c r="OF20" s="312"/>
      <c r="OG20" s="312"/>
      <c r="OH20" s="312"/>
      <c r="OI20" s="312"/>
      <c r="OJ20" s="312"/>
      <c r="OK20" s="312"/>
      <c r="OL20" s="312"/>
      <c r="OM20" s="312"/>
      <c r="ON20" s="312"/>
      <c r="OO20" s="312"/>
      <c r="OP20" s="312"/>
      <c r="OQ20" s="312"/>
      <c r="OR20" s="312"/>
      <c r="OS20" s="312"/>
      <c r="OT20" s="312"/>
      <c r="OU20" s="312"/>
      <c r="OV20" s="312"/>
      <c r="OW20" s="312"/>
      <c r="OX20" s="312"/>
      <c r="OY20" s="312"/>
      <c r="OZ20" s="312"/>
      <c r="PA20" s="312"/>
      <c r="PB20" s="312"/>
      <c r="PC20" s="312"/>
      <c r="PD20" s="312"/>
      <c r="PE20" s="312"/>
      <c r="PF20" s="312"/>
      <c r="PG20" s="312"/>
      <c r="PH20" s="312"/>
      <c r="PI20" s="312"/>
      <c r="PJ20" s="312"/>
      <c r="PK20" s="312"/>
      <c r="PL20" s="312"/>
      <c r="PM20" s="312"/>
      <c r="PN20" s="312"/>
      <c r="PO20" s="312"/>
      <c r="PP20" s="312"/>
      <c r="PQ20" s="312"/>
      <c r="PR20" s="312"/>
      <c r="PS20" s="312"/>
      <c r="PT20" s="312"/>
      <c r="PU20" s="312"/>
      <c r="PV20" s="312"/>
      <c r="PW20" s="312"/>
      <c r="PX20" s="312"/>
      <c r="PY20" s="312"/>
      <c r="PZ20" s="312"/>
      <c r="QA20" s="312"/>
      <c r="QB20" s="312"/>
      <c r="QC20" s="312"/>
      <c r="QD20" s="312"/>
      <c r="QE20" s="312"/>
      <c r="QF20" s="312"/>
      <c r="QG20" s="312"/>
      <c r="QH20" s="312"/>
      <c r="QI20" s="312"/>
      <c r="QJ20" s="312"/>
      <c r="QK20" s="312"/>
      <c r="QL20" s="312"/>
      <c r="QM20" s="312"/>
      <c r="QN20" s="312"/>
      <c r="QO20" s="312"/>
      <c r="QP20" s="312"/>
      <c r="QQ20" s="312"/>
      <c r="QR20" s="312"/>
      <c r="QS20" s="312"/>
      <c r="QT20" s="312"/>
      <c r="QU20" s="312"/>
      <c r="QV20" s="312"/>
      <c r="QW20" s="312"/>
      <c r="QX20" s="312"/>
      <c r="QY20" s="312"/>
      <c r="QZ20" s="312"/>
      <c r="RA20" s="312"/>
      <c r="RB20" s="312"/>
      <c r="RC20" s="312"/>
      <c r="RD20" s="312"/>
      <c r="RE20" s="312"/>
      <c r="RF20" s="312"/>
      <c r="RG20" s="312"/>
      <c r="RH20" s="312"/>
      <c r="RI20" s="312"/>
      <c r="RJ20" s="312"/>
      <c r="RK20" s="312"/>
      <c r="RL20" s="312"/>
      <c r="RM20" s="312"/>
      <c r="RN20" s="312"/>
      <c r="RO20" s="312"/>
      <c r="RP20" s="312"/>
      <c r="RQ20" s="312"/>
      <c r="RR20" s="312"/>
      <c r="RS20" s="312"/>
      <c r="RT20" s="312"/>
      <c r="RU20" s="312"/>
      <c r="RV20" s="312"/>
      <c r="RW20" s="312"/>
      <c r="RX20" s="312"/>
      <c r="RY20" s="312"/>
      <c r="RZ20" s="312"/>
      <c r="SA20" s="312"/>
      <c r="SB20" s="312"/>
      <c r="SC20" s="312"/>
      <c r="SD20" s="312"/>
      <c r="SE20" s="312"/>
      <c r="SF20" s="312"/>
      <c r="SG20" s="312"/>
      <c r="SH20" s="312"/>
      <c r="SI20" s="312"/>
      <c r="SJ20" s="312"/>
      <c r="SK20" s="312"/>
      <c r="SL20" s="312"/>
      <c r="SM20" s="312"/>
      <c r="SN20" s="312"/>
      <c r="SO20" s="312"/>
      <c r="SP20" s="312"/>
      <c r="SQ20" s="312"/>
      <c r="SR20" s="312"/>
      <c r="SS20" s="312"/>
      <c r="ST20" s="312"/>
      <c r="SU20" s="312"/>
      <c r="SV20" s="312"/>
      <c r="SW20" s="312"/>
      <c r="SX20" s="312"/>
      <c r="SY20" s="312"/>
      <c r="SZ20" s="312"/>
      <c r="TA20" s="312"/>
      <c r="TB20" s="312"/>
      <c r="TC20" s="312"/>
      <c r="TD20" s="312"/>
      <c r="TE20" s="312"/>
      <c r="TF20" s="312"/>
      <c r="TG20" s="312"/>
      <c r="TH20" s="312"/>
      <c r="TI20" s="312"/>
      <c r="TJ20" s="312"/>
      <c r="TK20" s="312"/>
      <c r="TL20" s="312"/>
      <c r="TM20" s="312"/>
      <c r="TN20" s="312"/>
      <c r="TO20" s="312"/>
      <c r="TP20" s="312"/>
      <c r="TQ20" s="312"/>
      <c r="TR20" s="312"/>
      <c r="TS20" s="312"/>
      <c r="TT20" s="312"/>
      <c r="TU20" s="312"/>
      <c r="TV20" s="312"/>
      <c r="TW20" s="312"/>
      <c r="TX20" s="312"/>
      <c r="TY20" s="312"/>
      <c r="TZ20" s="312"/>
      <c r="UA20" s="312"/>
      <c r="UB20" s="312"/>
      <c r="UC20" s="312"/>
      <c r="UD20" s="312"/>
      <c r="UE20" s="312"/>
      <c r="UF20" s="312"/>
      <c r="UG20" s="312"/>
      <c r="UH20" s="312"/>
      <c r="UI20" s="312"/>
      <c r="UJ20" s="312"/>
      <c r="UK20" s="312"/>
      <c r="UL20" s="312"/>
      <c r="UM20" s="312"/>
      <c r="UN20" s="312"/>
      <c r="UO20" s="312"/>
      <c r="UP20" s="312"/>
      <c r="UQ20" s="312"/>
      <c r="UR20" s="312"/>
      <c r="US20" s="312"/>
      <c r="UT20" s="312"/>
      <c r="UU20" s="312"/>
      <c r="UV20" s="312"/>
      <c r="UW20" s="312"/>
      <c r="UX20" s="312"/>
      <c r="UY20" s="312"/>
      <c r="UZ20" s="312"/>
      <c r="VA20" s="312"/>
      <c r="VB20" s="312"/>
      <c r="VC20" s="312"/>
      <c r="VD20" s="312"/>
      <c r="VE20" s="312"/>
      <c r="VF20" s="312"/>
      <c r="VG20" s="312"/>
      <c r="VH20" s="312"/>
      <c r="VI20" s="312"/>
      <c r="VJ20" s="312"/>
      <c r="VK20" s="312"/>
      <c r="VL20" s="312"/>
      <c r="VM20" s="312"/>
      <c r="VN20" s="312"/>
      <c r="VO20" s="312"/>
      <c r="VP20" s="312"/>
      <c r="VQ20" s="312"/>
      <c r="VR20" s="312"/>
      <c r="VS20" s="312"/>
      <c r="VT20" s="312"/>
      <c r="VU20" s="312"/>
      <c r="VV20" s="312"/>
      <c r="VW20" s="312"/>
      <c r="VX20" s="312"/>
      <c r="VY20" s="312"/>
      <c r="VZ20" s="312"/>
      <c r="WA20" s="312"/>
      <c r="WB20" s="312"/>
      <c r="WC20" s="312"/>
      <c r="WD20" s="312"/>
      <c r="WE20" s="312"/>
      <c r="WF20" s="312"/>
      <c r="WG20" s="312"/>
      <c r="WH20" s="312"/>
      <c r="WI20" s="312"/>
      <c r="WJ20" s="312"/>
      <c r="WK20" s="312"/>
      <c r="WL20" s="312"/>
      <c r="WM20" s="312"/>
      <c r="WN20" s="312"/>
      <c r="WO20" s="312"/>
      <c r="WP20" s="312"/>
      <c r="WQ20" s="312"/>
      <c r="WR20" s="312"/>
      <c r="WS20" s="312"/>
      <c r="WT20" s="312"/>
      <c r="WU20" s="312"/>
      <c r="WV20" s="312"/>
      <c r="WW20" s="312"/>
      <c r="WX20" s="312"/>
      <c r="WY20" s="312"/>
      <c r="WZ20" s="312"/>
      <c r="XA20" s="312"/>
      <c r="XB20" s="312"/>
      <c r="XC20" s="312"/>
      <c r="XD20" s="312"/>
      <c r="XE20" s="312"/>
      <c r="XF20" s="312"/>
      <c r="XG20" s="312"/>
      <c r="XH20" s="312"/>
      <c r="XI20" s="312"/>
      <c r="XJ20" s="312"/>
      <c r="XK20" s="312"/>
      <c r="XL20" s="312"/>
      <c r="XM20" s="312"/>
      <c r="XN20" s="312"/>
      <c r="XO20" s="312"/>
      <c r="XP20" s="312"/>
      <c r="XQ20" s="312"/>
      <c r="XR20" s="312"/>
      <c r="XS20" s="312"/>
      <c r="XT20" s="312"/>
      <c r="XU20" s="312"/>
      <c r="XV20" s="312"/>
      <c r="XW20" s="312"/>
      <c r="XX20" s="312"/>
      <c r="XY20" s="312"/>
      <c r="XZ20" s="312"/>
      <c r="YA20" s="312"/>
      <c r="YB20" s="312"/>
      <c r="YC20" s="312"/>
      <c r="YD20" s="312"/>
      <c r="YE20" s="312"/>
      <c r="YF20" s="312"/>
      <c r="YG20" s="312"/>
      <c r="YH20" s="312"/>
      <c r="YI20" s="312"/>
      <c r="YJ20" s="312"/>
      <c r="YK20" s="312"/>
      <c r="YL20" s="312"/>
      <c r="YM20" s="312"/>
      <c r="YN20" s="312"/>
      <c r="YO20" s="312"/>
      <c r="YP20" s="312"/>
      <c r="YQ20" s="312"/>
      <c r="YR20" s="312"/>
      <c r="YS20" s="312"/>
      <c r="YT20" s="312"/>
      <c r="YU20" s="312"/>
      <c r="YV20" s="312"/>
      <c r="YW20" s="312"/>
      <c r="YX20" s="312"/>
      <c r="YY20" s="312"/>
      <c r="YZ20" s="312"/>
      <c r="ZA20" s="312"/>
      <c r="ZB20" s="312"/>
      <c r="ZC20" s="312"/>
      <c r="ZD20" s="312"/>
      <c r="ZE20" s="312"/>
      <c r="ZF20" s="312"/>
      <c r="ZG20" s="312"/>
      <c r="ZH20" s="312"/>
      <c r="ZI20" s="312"/>
      <c r="ZJ20" s="312"/>
      <c r="ZK20" s="312"/>
      <c r="ZL20" s="312"/>
      <c r="ZM20" s="312"/>
      <c r="ZN20" s="312"/>
      <c r="ZO20" s="312"/>
      <c r="ZP20" s="312"/>
      <c r="ZQ20" s="312"/>
      <c r="ZR20" s="312"/>
      <c r="ZS20" s="312"/>
      <c r="ZT20" s="312"/>
      <c r="ZU20" s="312"/>
      <c r="ZV20" s="312"/>
      <c r="ZW20" s="312"/>
      <c r="ZX20" s="312"/>
      <c r="ZY20" s="312"/>
      <c r="ZZ20" s="312"/>
      <c r="AAA20" s="312"/>
      <c r="AAB20" s="312"/>
      <c r="AAC20" s="312"/>
      <c r="AAD20" s="312"/>
      <c r="AAE20" s="312"/>
      <c r="AAF20" s="312"/>
      <c r="AAG20" s="312"/>
      <c r="AAH20" s="312"/>
      <c r="AAI20" s="312"/>
      <c r="AAJ20" s="312"/>
      <c r="AAK20" s="312"/>
      <c r="AAL20" s="312"/>
      <c r="AAM20" s="312"/>
      <c r="AAN20" s="312"/>
      <c r="AAO20" s="312"/>
      <c r="AAP20" s="312"/>
      <c r="AAQ20" s="312"/>
      <c r="AAR20" s="312"/>
      <c r="AAS20" s="312"/>
    </row>
    <row r="21" spans="1:721" x14ac:dyDescent="0.35">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c r="IW21" s="112"/>
      <c r="IX21" s="112"/>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2"/>
      <c r="NJ21" s="112"/>
      <c r="NK21" s="112"/>
      <c r="NL21" s="112"/>
      <c r="NM21" s="112"/>
      <c r="NN21" s="112"/>
      <c r="NO21" s="112"/>
      <c r="NP21" s="112"/>
      <c r="NQ21" s="112"/>
      <c r="NR21" s="112"/>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2"/>
      <c r="SD21" s="112"/>
      <c r="SE21" s="112"/>
      <c r="SF21" s="112"/>
      <c r="SG21" s="112"/>
      <c r="SH21" s="112"/>
      <c r="SI21" s="112"/>
      <c r="SJ21" s="112"/>
      <c r="SK21" s="112"/>
      <c r="SL21" s="112"/>
      <c r="SM21" s="112"/>
      <c r="SN21" s="112"/>
      <c r="SO21" s="112"/>
      <c r="SP21" s="112"/>
      <c r="SQ21" s="112"/>
      <c r="SR21" s="112"/>
      <c r="SS21" s="112"/>
      <c r="ST21" s="112"/>
      <c r="SU21" s="112"/>
      <c r="SV21" s="112"/>
      <c r="SW21" s="112"/>
      <c r="SX21" s="112"/>
      <c r="SY21" s="112"/>
      <c r="SZ21" s="112"/>
      <c r="TA21" s="112"/>
      <c r="TB21" s="112"/>
      <c r="TC21" s="112"/>
      <c r="TD21" s="112"/>
      <c r="TE21" s="112"/>
      <c r="TF21" s="112"/>
      <c r="TG21" s="112"/>
      <c r="TH21" s="112"/>
      <c r="TI21" s="112"/>
      <c r="TJ21" s="112"/>
      <c r="TK21" s="112"/>
      <c r="TL21" s="112"/>
      <c r="TM21" s="112"/>
      <c r="TN21" s="112"/>
      <c r="TO21" s="112"/>
      <c r="TP21" s="112"/>
      <c r="TQ21" s="112"/>
      <c r="TR21" s="112"/>
      <c r="TS21" s="112"/>
      <c r="TT21" s="112"/>
      <c r="TU21" s="112"/>
      <c r="TV21" s="112"/>
      <c r="TW21" s="112"/>
      <c r="TX21" s="112"/>
      <c r="TY21" s="112"/>
      <c r="TZ21" s="112"/>
      <c r="UA21" s="112"/>
      <c r="UB21" s="112"/>
      <c r="UC21" s="112"/>
      <c r="UD21" s="112"/>
      <c r="UE21" s="112"/>
      <c r="UF21" s="112"/>
      <c r="UG21" s="112"/>
      <c r="UH21" s="112"/>
      <c r="UI21" s="112"/>
      <c r="UJ21" s="112"/>
      <c r="UK21" s="112"/>
      <c r="UL21" s="112"/>
      <c r="UM21" s="112"/>
      <c r="UN21" s="112"/>
      <c r="UO21" s="112"/>
      <c r="UP21" s="112"/>
      <c r="UQ21" s="112"/>
      <c r="UR21" s="112"/>
      <c r="US21" s="112"/>
      <c r="UT21" s="112"/>
      <c r="UU21" s="112"/>
      <c r="UV21" s="112"/>
      <c r="UW21" s="112"/>
      <c r="UX21" s="112"/>
      <c r="UY21" s="112"/>
      <c r="UZ21" s="112"/>
      <c r="VA21" s="112"/>
      <c r="VB21" s="112"/>
      <c r="VC21" s="112"/>
      <c r="VD21" s="112"/>
      <c r="VE21" s="112"/>
      <c r="VF21" s="112"/>
      <c r="VG21" s="112"/>
      <c r="VH21" s="112"/>
      <c r="VI21" s="112"/>
      <c r="VJ21" s="112"/>
      <c r="VK21" s="112"/>
      <c r="VL21" s="112"/>
      <c r="VM21" s="112"/>
      <c r="VN21" s="112"/>
      <c r="VO21" s="112"/>
      <c r="VP21" s="112"/>
      <c r="VQ21" s="112"/>
      <c r="VR21" s="112"/>
      <c r="VS21" s="112"/>
      <c r="VT21" s="112"/>
      <c r="VU21" s="112"/>
      <c r="VV21" s="112"/>
      <c r="VW21" s="112"/>
      <c r="VX21" s="112"/>
      <c r="VY21" s="112"/>
      <c r="VZ21" s="112"/>
      <c r="WA21" s="112"/>
      <c r="WB21" s="112"/>
      <c r="WC21" s="112"/>
      <c r="WD21" s="112"/>
      <c r="WE21" s="112"/>
      <c r="WF21" s="112"/>
      <c r="WG21" s="112"/>
      <c r="WH21" s="112"/>
      <c r="WI21" s="112"/>
      <c r="WJ21" s="112"/>
      <c r="WK21" s="112"/>
      <c r="WL21" s="112"/>
      <c r="WM21" s="112"/>
      <c r="WN21" s="112"/>
      <c r="WO21" s="112"/>
      <c r="WP21" s="112"/>
      <c r="WQ21" s="112"/>
      <c r="WR21" s="112"/>
      <c r="WS21" s="112"/>
      <c r="WT21" s="112"/>
      <c r="WU21" s="112"/>
      <c r="WV21" s="112"/>
      <c r="WW21" s="112"/>
      <c r="WX21" s="112"/>
      <c r="WY21" s="112"/>
      <c r="WZ21" s="112"/>
      <c r="XA21" s="112"/>
      <c r="XB21" s="112"/>
      <c r="XC21" s="112"/>
      <c r="XD21" s="112"/>
      <c r="XE21" s="112"/>
      <c r="XF21" s="112"/>
      <c r="XG21" s="112"/>
      <c r="XH21" s="112"/>
      <c r="XI21" s="112"/>
      <c r="XJ21" s="112"/>
      <c r="XK21" s="112"/>
      <c r="XL21" s="112"/>
      <c r="XM21" s="112"/>
      <c r="XN21" s="112"/>
      <c r="XO21" s="112"/>
      <c r="XP21" s="112"/>
      <c r="XQ21" s="112"/>
      <c r="XR21" s="112"/>
      <c r="XS21" s="112"/>
      <c r="XT21" s="112"/>
      <c r="XU21" s="112"/>
      <c r="XV21" s="112"/>
      <c r="XW21" s="112"/>
      <c r="XX21" s="112"/>
      <c r="XY21" s="112"/>
      <c r="XZ21" s="112"/>
      <c r="YA21" s="112"/>
      <c r="YB21" s="112"/>
      <c r="YC21" s="112"/>
      <c r="YD21" s="112"/>
      <c r="YE21" s="112"/>
      <c r="YF21" s="112"/>
      <c r="YG21" s="112"/>
      <c r="YH21" s="112"/>
      <c r="YI21" s="112"/>
      <c r="YJ21" s="112"/>
      <c r="YK21" s="112"/>
      <c r="YL21" s="112"/>
      <c r="YM21" s="112"/>
      <c r="YN21" s="112"/>
      <c r="YO21" s="112"/>
      <c r="YP21" s="112"/>
      <c r="YQ21" s="112"/>
      <c r="YR21" s="112"/>
      <c r="YS21" s="112"/>
      <c r="YT21" s="112"/>
      <c r="YU21" s="112"/>
      <c r="YV21" s="112"/>
      <c r="YW21" s="112"/>
      <c r="YX21" s="112"/>
      <c r="YY21" s="112"/>
      <c r="YZ21" s="112"/>
      <c r="ZA21" s="112"/>
      <c r="ZB21" s="112"/>
      <c r="ZC21" s="112"/>
      <c r="ZD21" s="112"/>
      <c r="ZE21" s="112"/>
      <c r="ZF21" s="112"/>
      <c r="ZG21" s="112"/>
      <c r="ZH21" s="112"/>
      <c r="ZI21" s="112"/>
      <c r="ZJ21" s="112"/>
      <c r="ZK21" s="112"/>
      <c r="ZL21" s="112"/>
      <c r="ZM21" s="112"/>
      <c r="ZN21" s="112"/>
      <c r="ZO21" s="112"/>
      <c r="ZP21" s="112"/>
      <c r="ZQ21" s="112"/>
      <c r="ZR21" s="112"/>
      <c r="ZS21" s="112"/>
      <c r="ZT21" s="112"/>
      <c r="ZU21" s="112"/>
      <c r="ZV21" s="112"/>
      <c r="ZW21" s="112"/>
      <c r="ZX21" s="112"/>
      <c r="ZY21" s="112"/>
      <c r="ZZ21" s="112"/>
      <c r="AAA21" s="112"/>
      <c r="AAB21" s="112"/>
      <c r="AAC21" s="112"/>
      <c r="AAD21" s="112"/>
      <c r="AAE21" s="112"/>
      <c r="AAF21" s="112"/>
      <c r="AAG21" s="112"/>
      <c r="AAH21" s="112"/>
      <c r="AAI21" s="112"/>
      <c r="AAJ21" s="112"/>
      <c r="AAK21" s="112"/>
      <c r="AAL21" s="112"/>
      <c r="AAM21" s="112"/>
      <c r="AAN21" s="112"/>
      <c r="AAO21" s="112"/>
      <c r="AAP21" s="112"/>
      <c r="AAQ21" s="112"/>
      <c r="AAR21" s="112"/>
      <c r="AAS21" s="112"/>
    </row>
    <row r="22" spans="1:721" x14ac:dyDescent="0.35">
      <c r="A22" s="193"/>
    </row>
  </sheetData>
  <sheetProtection algorithmName="SHA-512" hashValue="sVOs/welYWYc7Gt3Awsm+zSIV86vjWDylAPs8UuGcPNQ710yFARKavoUif/PO51hkzZVt6E28mDHrgsR1djjtw==" saltValue="vbCtjEc1XOaoxOotnaHELw==" spinCount="100000" sheet="1" objects="1" scenarios="1"/>
  <mergeCells count="12">
    <mergeCell ref="B15:I15"/>
    <mergeCell ref="B18:I18"/>
    <mergeCell ref="B19:I19"/>
    <mergeCell ref="B20:I20"/>
    <mergeCell ref="D4:I4"/>
    <mergeCell ref="D5:E5"/>
    <mergeCell ref="F5:G5"/>
    <mergeCell ref="H5:I5"/>
    <mergeCell ref="B3:B6"/>
    <mergeCell ref="C3:C6"/>
    <mergeCell ref="D3:I3"/>
    <mergeCell ref="B17:I17"/>
  </mergeCells>
  <pageMargins left="0.7" right="0.7" top="0.75" bottom="0.75" header="0.3" footer="0.3"/>
  <pageSetup paperSize="8" orientation="landscape" r:id="rId1"/>
  <colBreaks count="1" manualBreakCount="1">
    <brk id="721"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8CCF2-DA4C-4B66-9D97-87A82A19C057}">
  <sheetPr>
    <pageSetUpPr fitToPage="1"/>
  </sheetPr>
  <dimension ref="A1:P23"/>
  <sheetViews>
    <sheetView showGridLines="0" zoomScale="85" zoomScaleNormal="85" zoomScaleSheetLayoutView="70" workbookViewId="0">
      <pane xSplit="1" ySplit="6" topLeftCell="B7" activePane="bottomRight" state="frozen"/>
      <selection activeCell="A15" sqref="A15:XFD1048576"/>
      <selection pane="topRight" activeCell="A15" sqref="A15:XFD1048576"/>
      <selection pane="bottomLeft" activeCell="A15" sqref="A15:XFD1048576"/>
      <selection pane="bottomRight" activeCell="C7" sqref="C7"/>
    </sheetView>
  </sheetViews>
  <sheetFormatPr defaultColWidth="0" defaultRowHeight="14.5" zeroHeight="1" x14ac:dyDescent="0.35"/>
  <cols>
    <col min="1" max="1" width="3.54296875" style="102" customWidth="1"/>
    <col min="2" max="2" width="10.54296875" style="102" customWidth="1"/>
    <col min="3" max="3" width="48.1796875" style="102" customWidth="1"/>
    <col min="4" max="4" width="12.1796875" style="102" bestFit="1" customWidth="1"/>
    <col min="5" max="5" width="7.7265625" style="102" customWidth="1"/>
    <col min="6" max="6" width="12.1796875" style="102" bestFit="1" customWidth="1"/>
    <col min="7" max="7" width="7.7265625" style="102" customWidth="1"/>
    <col min="8" max="8" width="12.1796875" style="102" bestFit="1" customWidth="1"/>
    <col min="9" max="9" width="7.7265625" style="102" customWidth="1"/>
    <col min="10" max="10" width="12.1796875" style="102" bestFit="1" customWidth="1"/>
    <col min="11" max="11" width="7.7265625" style="102" customWidth="1"/>
    <col min="12" max="12" width="12.1796875" style="102" bestFit="1" customWidth="1"/>
    <col min="13" max="13" width="7.7265625" style="102" customWidth="1"/>
    <col min="14" max="14" width="12.1796875" style="102" bestFit="1" customWidth="1"/>
    <col min="15" max="15" width="11.453125" style="102" customWidth="1"/>
    <col min="16" max="16" width="2.90625" style="102" customWidth="1"/>
    <col min="17" max="16384" width="8.7265625" style="102" hidden="1"/>
  </cols>
  <sheetData>
    <row r="1" spans="1:15" x14ac:dyDescent="0.35">
      <c r="B1" s="525" t="s">
        <v>48</v>
      </c>
      <c r="C1" s="525"/>
      <c r="D1" s="525"/>
      <c r="E1" s="525"/>
      <c r="F1" s="525"/>
      <c r="G1" s="525"/>
      <c r="H1" s="525"/>
      <c r="I1" s="525"/>
      <c r="J1" s="525"/>
      <c r="K1" s="525"/>
      <c r="L1" s="525"/>
      <c r="M1" s="525"/>
      <c r="N1" s="525"/>
      <c r="O1" s="525"/>
    </row>
    <row r="2" spans="1:15" x14ac:dyDescent="0.35"/>
    <row r="3" spans="1:15" x14ac:dyDescent="0.35">
      <c r="A3" s="178"/>
      <c r="B3" s="507" t="s">
        <v>379</v>
      </c>
      <c r="C3" s="507" t="s">
        <v>389</v>
      </c>
      <c r="D3" s="507" t="s">
        <v>423</v>
      </c>
      <c r="E3" s="507"/>
      <c r="F3" s="507"/>
      <c r="G3" s="507"/>
      <c r="H3" s="507"/>
      <c r="I3" s="507"/>
      <c r="J3" s="507" t="s">
        <v>424</v>
      </c>
      <c r="K3" s="507"/>
      <c r="L3" s="507"/>
      <c r="M3" s="507"/>
      <c r="N3" s="507"/>
      <c r="O3" s="507"/>
    </row>
    <row r="4" spans="1:15" ht="28" customHeight="1" x14ac:dyDescent="0.35">
      <c r="A4" s="178"/>
      <c r="B4" s="507"/>
      <c r="C4" s="507"/>
      <c r="D4" s="397" t="s">
        <v>391</v>
      </c>
      <c r="E4" s="397"/>
      <c r="F4" s="397"/>
      <c r="G4" s="397"/>
      <c r="H4" s="397"/>
      <c r="I4" s="397"/>
      <c r="J4" s="397"/>
      <c r="K4" s="397"/>
      <c r="L4" s="397"/>
      <c r="M4" s="397"/>
      <c r="N4" s="397"/>
      <c r="O4" s="397"/>
    </row>
    <row r="5" spans="1:15" ht="29.15" customHeight="1" x14ac:dyDescent="0.35">
      <c r="A5" s="178"/>
      <c r="B5" s="507"/>
      <c r="C5" s="507"/>
      <c r="D5" s="507" t="s">
        <v>392</v>
      </c>
      <c r="E5" s="507"/>
      <c r="F5" s="397" t="s">
        <v>393</v>
      </c>
      <c r="G5" s="397"/>
      <c r="H5" s="397" t="s">
        <v>394</v>
      </c>
      <c r="I5" s="397"/>
      <c r="J5" s="507" t="s">
        <v>392</v>
      </c>
      <c r="K5" s="507"/>
      <c r="L5" s="397" t="s">
        <v>393</v>
      </c>
      <c r="M5" s="397"/>
      <c r="N5" s="397" t="s">
        <v>394</v>
      </c>
      <c r="O5" s="397"/>
    </row>
    <row r="6" spans="1:15" x14ac:dyDescent="0.35">
      <c r="A6" s="178"/>
      <c r="B6" s="507"/>
      <c r="C6" s="507"/>
      <c r="D6" s="151" t="s">
        <v>395</v>
      </c>
      <c r="E6" s="151" t="s">
        <v>396</v>
      </c>
      <c r="F6" s="151" t="s">
        <v>395</v>
      </c>
      <c r="G6" s="151" t="s">
        <v>396</v>
      </c>
      <c r="H6" s="151" t="s">
        <v>395</v>
      </c>
      <c r="I6" s="151" t="s">
        <v>396</v>
      </c>
      <c r="J6" s="151" t="s">
        <v>395</v>
      </c>
      <c r="K6" s="151" t="s">
        <v>396</v>
      </c>
      <c r="L6" s="151" t="s">
        <v>395</v>
      </c>
      <c r="M6" s="151" t="s">
        <v>396</v>
      </c>
      <c r="N6" s="151" t="s">
        <v>395</v>
      </c>
      <c r="O6" s="151" t="s">
        <v>396</v>
      </c>
    </row>
    <row r="7" spans="1:15" ht="72.5" x14ac:dyDescent="0.35">
      <c r="B7" s="150">
        <v>1</v>
      </c>
      <c r="C7" s="148" t="s">
        <v>425</v>
      </c>
      <c r="D7" s="175">
        <f>+F7+H7</f>
        <v>0</v>
      </c>
      <c r="E7" s="153">
        <f>+G7+I7</f>
        <v>0</v>
      </c>
      <c r="F7" s="175">
        <v>0</v>
      </c>
      <c r="G7" s="153">
        <v>0</v>
      </c>
      <c r="H7" s="175">
        <v>0</v>
      </c>
      <c r="I7" s="153">
        <v>0</v>
      </c>
      <c r="J7" s="152">
        <f>+L7+N7</f>
        <v>0</v>
      </c>
      <c r="K7" s="153">
        <f>+M7+O7</f>
        <v>0</v>
      </c>
      <c r="L7" s="152">
        <v>0</v>
      </c>
      <c r="M7" s="153">
        <v>0</v>
      </c>
      <c r="N7" s="153">
        <v>0</v>
      </c>
      <c r="O7" s="153">
        <v>0</v>
      </c>
    </row>
    <row r="8" spans="1:15" ht="72.5" x14ac:dyDescent="0.35">
      <c r="B8" s="150">
        <v>2</v>
      </c>
      <c r="C8" s="148" t="s">
        <v>426</v>
      </c>
      <c r="D8" s="175">
        <f t="shared" ref="D8:E14" si="0">+F8+H8</f>
        <v>0</v>
      </c>
      <c r="E8" s="153">
        <f t="shared" si="0"/>
        <v>0</v>
      </c>
      <c r="F8" s="175">
        <v>0</v>
      </c>
      <c r="G8" s="153">
        <v>0</v>
      </c>
      <c r="H8" s="175">
        <v>0</v>
      </c>
      <c r="I8" s="153">
        <v>0</v>
      </c>
      <c r="J8" s="168">
        <f t="shared" ref="J8:J12" si="1">+L8+N8</f>
        <v>0</v>
      </c>
      <c r="K8" s="153">
        <f t="shared" ref="K8:K12" si="2">+M8+O8</f>
        <v>0</v>
      </c>
      <c r="L8" s="168">
        <v>0</v>
      </c>
      <c r="M8" s="153">
        <f>+L8/$F$14</f>
        <v>0</v>
      </c>
      <c r="N8" s="153">
        <v>0</v>
      </c>
      <c r="O8" s="153">
        <v>0</v>
      </c>
    </row>
    <row r="9" spans="1:15" ht="72.5" x14ac:dyDescent="0.35">
      <c r="B9" s="150">
        <v>3</v>
      </c>
      <c r="C9" s="148" t="s">
        <v>427</v>
      </c>
      <c r="D9" s="175">
        <v>0</v>
      </c>
      <c r="E9" s="153">
        <f t="shared" si="0"/>
        <v>0</v>
      </c>
      <c r="F9" s="175">
        <v>0</v>
      </c>
      <c r="G9" s="153">
        <f>+F9/$F$14</f>
        <v>0</v>
      </c>
      <c r="H9" s="175">
        <v>0</v>
      </c>
      <c r="I9" s="153">
        <v>0</v>
      </c>
      <c r="J9" s="153">
        <f t="shared" si="1"/>
        <v>0</v>
      </c>
      <c r="K9" s="153">
        <f t="shared" si="2"/>
        <v>0</v>
      </c>
      <c r="L9" s="153">
        <v>0</v>
      </c>
      <c r="M9" s="153">
        <f>+L9/$F$14</f>
        <v>0</v>
      </c>
      <c r="N9" s="153">
        <v>0</v>
      </c>
      <c r="O9" s="153">
        <v>0</v>
      </c>
    </row>
    <row r="10" spans="1:15" ht="74.5" x14ac:dyDescent="0.35">
      <c r="B10" s="150">
        <v>4</v>
      </c>
      <c r="C10" s="148" t="s">
        <v>428</v>
      </c>
      <c r="D10" s="175">
        <f t="shared" si="0"/>
        <v>4</v>
      </c>
      <c r="E10" s="166">
        <f t="shared" si="0"/>
        <v>1E-4</v>
      </c>
      <c r="F10" s="175">
        <v>4</v>
      </c>
      <c r="G10" s="155">
        <v>1E-4</v>
      </c>
      <c r="H10" s="175">
        <v>0</v>
      </c>
      <c r="I10" s="153">
        <v>0</v>
      </c>
      <c r="J10" s="153">
        <v>0</v>
      </c>
      <c r="K10" s="153">
        <v>0</v>
      </c>
      <c r="L10" s="153">
        <v>0</v>
      </c>
      <c r="M10" s="153">
        <v>0</v>
      </c>
      <c r="N10" s="153">
        <v>0</v>
      </c>
      <c r="O10" s="153">
        <v>0</v>
      </c>
    </row>
    <row r="11" spans="1:15" ht="74.5" x14ac:dyDescent="0.35">
      <c r="B11" s="150">
        <v>5</v>
      </c>
      <c r="C11" s="148" t="s">
        <v>429</v>
      </c>
      <c r="D11" s="175">
        <f t="shared" si="0"/>
        <v>5</v>
      </c>
      <c r="E11" s="166">
        <f t="shared" si="0"/>
        <v>2.0000000000000001E-4</v>
      </c>
      <c r="F11" s="175">
        <v>5</v>
      </c>
      <c r="G11" s="155">
        <v>2.0000000000000001E-4</v>
      </c>
      <c r="H11" s="175">
        <v>0</v>
      </c>
      <c r="I11" s="153">
        <v>0</v>
      </c>
      <c r="J11" s="153">
        <f t="shared" si="1"/>
        <v>0</v>
      </c>
      <c r="K11" s="153">
        <f t="shared" si="2"/>
        <v>0</v>
      </c>
      <c r="L11" s="153">
        <v>0</v>
      </c>
      <c r="M11" s="153">
        <v>0</v>
      </c>
      <c r="N11" s="153">
        <v>0</v>
      </c>
      <c r="O11" s="153">
        <v>0</v>
      </c>
    </row>
    <row r="12" spans="1:15" ht="72.5" x14ac:dyDescent="0.35">
      <c r="B12" s="150">
        <v>6</v>
      </c>
      <c r="C12" s="148" t="s">
        <v>430</v>
      </c>
      <c r="D12" s="175">
        <f t="shared" si="0"/>
        <v>0</v>
      </c>
      <c r="E12" s="153">
        <f t="shared" si="0"/>
        <v>0</v>
      </c>
      <c r="F12" s="175">
        <v>0</v>
      </c>
      <c r="G12" s="153">
        <v>0</v>
      </c>
      <c r="H12" s="175">
        <v>0</v>
      </c>
      <c r="I12" s="153">
        <v>0</v>
      </c>
      <c r="J12" s="153">
        <f t="shared" si="1"/>
        <v>0</v>
      </c>
      <c r="K12" s="153">
        <f t="shared" si="2"/>
        <v>0</v>
      </c>
      <c r="L12" s="153">
        <v>0</v>
      </c>
      <c r="M12" s="153">
        <v>0</v>
      </c>
      <c r="N12" s="153">
        <v>0</v>
      </c>
      <c r="O12" s="153">
        <v>0</v>
      </c>
    </row>
    <row r="13" spans="1:15" ht="60" x14ac:dyDescent="0.35">
      <c r="B13" s="162">
        <v>7</v>
      </c>
      <c r="C13" s="156" t="s">
        <v>431</v>
      </c>
      <c r="D13" s="176">
        <f t="shared" si="0"/>
        <v>4829</v>
      </c>
      <c r="E13" s="244">
        <f>+G13+I13</f>
        <v>0.1628</v>
      </c>
      <c r="F13" s="176">
        <f>+F14-SUM(F7:F12)</f>
        <v>4793</v>
      </c>
      <c r="G13" s="241">
        <v>0.16159999999999999</v>
      </c>
      <c r="H13" s="176">
        <f>+H14-SUM(H7:H12)</f>
        <v>36</v>
      </c>
      <c r="I13" s="241">
        <v>1.1999999999999999E-3</v>
      </c>
      <c r="J13" s="176">
        <f>+J14-SUM(J7:J12)</f>
        <v>5452</v>
      </c>
      <c r="K13" s="244">
        <f>+M13+O13</f>
        <v>0.189</v>
      </c>
      <c r="L13" s="176">
        <f>+L14-SUM(L7:L12)</f>
        <v>5452</v>
      </c>
      <c r="M13" s="241">
        <v>0.189</v>
      </c>
      <c r="N13" s="158">
        <v>0</v>
      </c>
      <c r="O13" s="158">
        <v>0</v>
      </c>
    </row>
    <row r="14" spans="1:15" ht="45.5" x14ac:dyDescent="0.35">
      <c r="B14" s="163">
        <v>8</v>
      </c>
      <c r="C14" s="159" t="s">
        <v>432</v>
      </c>
      <c r="D14" s="177">
        <f t="shared" si="0"/>
        <v>4838</v>
      </c>
      <c r="E14" s="243">
        <f>+G14+I14</f>
        <v>0.16309999999999999</v>
      </c>
      <c r="F14" s="177">
        <v>4802</v>
      </c>
      <c r="G14" s="245">
        <v>0.16189999999999999</v>
      </c>
      <c r="H14" s="177">
        <v>36</v>
      </c>
      <c r="I14" s="242">
        <v>1.1999999999999999E-3</v>
      </c>
      <c r="J14" s="177">
        <f t="shared" ref="J14" si="3">+L14+N14</f>
        <v>5452</v>
      </c>
      <c r="K14" s="243">
        <f>+M14+O14</f>
        <v>0.189</v>
      </c>
      <c r="L14" s="177">
        <v>5452</v>
      </c>
      <c r="M14" s="242">
        <v>0.189</v>
      </c>
      <c r="N14" s="161">
        <v>0</v>
      </c>
      <c r="O14" s="161">
        <v>0</v>
      </c>
    </row>
    <row r="15" spans="1:15" x14ac:dyDescent="0.35">
      <c r="B15" s="428"/>
      <c r="C15" s="429"/>
      <c r="D15" s="429"/>
      <c r="E15" s="429"/>
      <c r="F15" s="429"/>
      <c r="G15" s="429"/>
      <c r="H15" s="429"/>
      <c r="I15" s="429"/>
      <c r="J15" s="429"/>
      <c r="K15" s="429"/>
      <c r="L15" s="429"/>
      <c r="M15" s="429"/>
      <c r="N15" s="429"/>
      <c r="O15" s="430"/>
    </row>
    <row r="16" spans="1:15" x14ac:dyDescent="0.35">
      <c r="B16" s="295" t="s">
        <v>518</v>
      </c>
      <c r="C16" s="343"/>
      <c r="D16" s="343"/>
      <c r="E16" s="343"/>
      <c r="F16" s="343"/>
      <c r="G16" s="343"/>
      <c r="H16" s="343"/>
      <c r="I16" s="343"/>
      <c r="J16" s="343"/>
      <c r="K16" s="343"/>
      <c r="L16" s="343"/>
      <c r="M16" s="343"/>
      <c r="N16" s="343"/>
      <c r="O16" s="294"/>
    </row>
    <row r="17" spans="1:15" x14ac:dyDescent="0.35">
      <c r="B17" s="498" t="s">
        <v>433</v>
      </c>
      <c r="C17" s="499"/>
      <c r="D17" s="499"/>
      <c r="E17" s="499"/>
      <c r="F17" s="499"/>
      <c r="G17" s="499"/>
      <c r="H17" s="499"/>
      <c r="I17" s="499"/>
      <c r="J17" s="499"/>
      <c r="K17" s="499"/>
      <c r="L17" s="499"/>
      <c r="M17" s="499"/>
      <c r="N17" s="499"/>
      <c r="O17" s="500"/>
    </row>
    <row r="18" spans="1:15" ht="40.5" customHeight="1" x14ac:dyDescent="0.35">
      <c r="B18" s="416" t="s">
        <v>434</v>
      </c>
      <c r="C18" s="526"/>
      <c r="D18" s="526"/>
      <c r="E18" s="526"/>
      <c r="F18" s="526"/>
      <c r="G18" s="526"/>
      <c r="H18" s="526"/>
      <c r="I18" s="526"/>
      <c r="J18" s="526"/>
      <c r="K18" s="526"/>
      <c r="L18" s="526"/>
      <c r="M18" s="526"/>
      <c r="N18" s="526"/>
      <c r="O18" s="412"/>
    </row>
    <row r="19" spans="1:15" x14ac:dyDescent="0.35">
      <c r="B19" s="416" t="s">
        <v>435</v>
      </c>
      <c r="C19" s="526"/>
      <c r="D19" s="526"/>
      <c r="E19" s="526"/>
      <c r="F19" s="526"/>
      <c r="G19" s="526"/>
      <c r="H19" s="526"/>
      <c r="I19" s="526"/>
      <c r="J19" s="526"/>
      <c r="K19" s="526"/>
      <c r="L19" s="526"/>
      <c r="M19" s="526"/>
      <c r="N19" s="526"/>
      <c r="O19" s="412"/>
    </row>
    <row r="20" spans="1:15" ht="15.65" customHeight="1" x14ac:dyDescent="0.35">
      <c r="B20" s="416" t="s">
        <v>436</v>
      </c>
      <c r="C20" s="526"/>
      <c r="D20" s="526"/>
      <c r="E20" s="526"/>
      <c r="F20" s="526"/>
      <c r="G20" s="526"/>
      <c r="H20" s="526"/>
      <c r="I20" s="526"/>
      <c r="J20" s="526"/>
      <c r="K20" s="526"/>
      <c r="L20" s="526"/>
      <c r="M20" s="526"/>
      <c r="N20" s="526"/>
      <c r="O20" s="412"/>
    </row>
    <row r="21" spans="1:15" ht="37" customHeight="1" x14ac:dyDescent="0.35">
      <c r="B21" s="416" t="s">
        <v>437</v>
      </c>
      <c r="C21" s="526"/>
      <c r="D21" s="526"/>
      <c r="E21" s="526"/>
      <c r="F21" s="526"/>
      <c r="G21" s="526"/>
      <c r="H21" s="526"/>
      <c r="I21" s="526"/>
      <c r="J21" s="526"/>
      <c r="K21" s="526"/>
      <c r="L21" s="526"/>
      <c r="M21" s="526"/>
      <c r="N21" s="526"/>
      <c r="O21" s="412"/>
    </row>
    <row r="22" spans="1:15" ht="18.649999999999999" customHeight="1" x14ac:dyDescent="0.35">
      <c r="A22" s="193"/>
      <c r="B22" s="527" t="s">
        <v>438</v>
      </c>
      <c r="C22" s="528"/>
      <c r="D22" s="528"/>
      <c r="E22" s="528"/>
      <c r="F22" s="528"/>
      <c r="G22" s="528"/>
      <c r="H22" s="528"/>
      <c r="I22" s="528"/>
      <c r="J22" s="528"/>
      <c r="K22" s="528"/>
      <c r="L22" s="528"/>
      <c r="M22" s="528"/>
      <c r="N22" s="528"/>
      <c r="O22" s="529"/>
    </row>
    <row r="23" spans="1:15" x14ac:dyDescent="0.35">
      <c r="B23" s="112"/>
      <c r="C23" s="112"/>
      <c r="D23" s="112"/>
      <c r="E23" s="112"/>
      <c r="F23" s="112"/>
      <c r="G23" s="112"/>
      <c r="H23" s="112"/>
      <c r="I23" s="112"/>
      <c r="J23" s="112"/>
      <c r="K23" s="112"/>
      <c r="L23" s="112"/>
      <c r="M23" s="112"/>
      <c r="N23" s="112"/>
      <c r="O23" s="112"/>
    </row>
  </sheetData>
  <sheetProtection algorithmName="SHA-512" hashValue="66CClGoow+laTi+/asHENo6Sw9/1ULyQBBoFtlCRFWOel9CRSd3w4X0QkouLjl/E1naRZ8W23gQ8I8xj3iH0Hw==" saltValue="b7qQ7zzZp59UClDUqMWskQ==" spinCount="100000" sheet="1" objects="1" scenarios="1"/>
  <mergeCells count="19">
    <mergeCell ref="B22:O22"/>
    <mergeCell ref="B15:O15"/>
    <mergeCell ref="D3:I3"/>
    <mergeCell ref="C3:C6"/>
    <mergeCell ref="B3:B6"/>
    <mergeCell ref="J3:O3"/>
    <mergeCell ref="D4:O4"/>
    <mergeCell ref="J5:K5"/>
    <mergeCell ref="L5:M5"/>
    <mergeCell ref="N5:O5"/>
    <mergeCell ref="D5:E5"/>
    <mergeCell ref="F5:G5"/>
    <mergeCell ref="H5:I5"/>
    <mergeCell ref="B17:O17"/>
    <mergeCell ref="B1:O1"/>
    <mergeCell ref="B18:O18"/>
    <mergeCell ref="B19:O19"/>
    <mergeCell ref="B20:O20"/>
    <mergeCell ref="B21:O21"/>
  </mergeCells>
  <pageMargins left="0.7" right="0.7" top="0.75" bottom="0.75" header="0.3" footer="0.3"/>
  <pageSetup paperSize="8" scale="86" orientation="landscape" r:id="rId1"/>
  <rowBreaks count="1" manualBreakCount="1">
    <brk id="23" max="14" man="1"/>
  </rowBreaks>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8699-D860-4A6B-8FDC-66B1642696D8}">
  <sheetPr>
    <pageSetUpPr fitToPage="1"/>
  </sheetPr>
  <dimension ref="A1:J34"/>
  <sheetViews>
    <sheetView showGridLines="0" zoomScale="85" zoomScaleNormal="85" zoomScaleSheetLayoutView="55" workbookViewId="0">
      <pane xSplit="1" ySplit="6" topLeftCell="B7" activePane="bottomRight" state="frozen"/>
      <selection activeCell="A15" sqref="A15:XFD1048576"/>
      <selection pane="topRight" activeCell="A15" sqref="A15:XFD1048576"/>
      <selection pane="bottomLeft" activeCell="A15" sqref="A15:XFD1048576"/>
      <selection pane="bottomRight" activeCell="F10" sqref="F10"/>
    </sheetView>
  </sheetViews>
  <sheetFormatPr defaultColWidth="0" defaultRowHeight="14.5" zeroHeight="1" x14ac:dyDescent="0.35"/>
  <cols>
    <col min="1" max="1" width="3.54296875" style="102" customWidth="1"/>
    <col min="2" max="2" width="10.1796875" style="102" customWidth="1"/>
    <col min="3" max="3" width="52.90625" style="102" customWidth="1"/>
    <col min="4" max="4" width="21.54296875" style="102" customWidth="1"/>
    <col min="5" max="5" width="8.1796875" style="102" customWidth="1"/>
    <col min="6" max="6" width="16.453125" style="102" customWidth="1"/>
    <col min="7" max="7" width="8.1796875" style="102" customWidth="1"/>
    <col min="8" max="8" width="16.453125" style="102" customWidth="1"/>
    <col min="9" max="9" width="8.1796875" style="102" customWidth="1"/>
    <col min="10" max="10" width="4.26953125" style="102" customWidth="1"/>
    <col min="11" max="16384" width="8.7265625" style="102" hidden="1"/>
  </cols>
  <sheetData>
    <row r="1" spans="2:9" ht="15" customHeight="1" x14ac:dyDescent="0.35">
      <c r="B1" s="149" t="s">
        <v>50</v>
      </c>
      <c r="C1" s="149"/>
      <c r="D1" s="149"/>
      <c r="E1" s="149"/>
      <c r="F1" s="283"/>
      <c r="G1" s="283"/>
      <c r="H1" s="283"/>
      <c r="I1" s="283"/>
    </row>
    <row r="2" spans="2:9" x14ac:dyDescent="0.35"/>
    <row r="3" spans="2:9" ht="16.5" x14ac:dyDescent="0.35">
      <c r="B3" s="507" t="s">
        <v>379</v>
      </c>
      <c r="C3" s="507" t="s">
        <v>389</v>
      </c>
      <c r="D3" s="507" t="s">
        <v>390</v>
      </c>
      <c r="E3" s="507"/>
      <c r="F3" s="507"/>
      <c r="G3" s="507"/>
      <c r="H3" s="507"/>
      <c r="I3" s="507"/>
    </row>
    <row r="4" spans="2:9" ht="28" customHeight="1" x14ac:dyDescent="0.35">
      <c r="B4" s="507"/>
      <c r="C4" s="507"/>
      <c r="D4" s="397" t="s">
        <v>391</v>
      </c>
      <c r="E4" s="397"/>
      <c r="F4" s="397"/>
      <c r="G4" s="397"/>
      <c r="H4" s="397"/>
      <c r="I4" s="397"/>
    </row>
    <row r="5" spans="2:9" ht="29.15" customHeight="1" x14ac:dyDescent="0.35">
      <c r="B5" s="507"/>
      <c r="C5" s="507"/>
      <c r="D5" s="507" t="s">
        <v>392</v>
      </c>
      <c r="E5" s="507"/>
      <c r="F5" s="397" t="s">
        <v>393</v>
      </c>
      <c r="G5" s="397"/>
      <c r="H5" s="397" t="s">
        <v>394</v>
      </c>
      <c r="I5" s="397"/>
    </row>
    <row r="6" spans="2:9" ht="15" customHeight="1" x14ac:dyDescent="0.35">
      <c r="B6" s="507"/>
      <c r="C6" s="507"/>
      <c r="D6" s="151" t="s">
        <v>395</v>
      </c>
      <c r="E6" s="151" t="s">
        <v>396</v>
      </c>
      <c r="F6" s="151" t="s">
        <v>395</v>
      </c>
      <c r="G6" s="151" t="s">
        <v>396</v>
      </c>
      <c r="H6" s="151" t="s">
        <v>395</v>
      </c>
      <c r="I6" s="151" t="s">
        <v>396</v>
      </c>
    </row>
    <row r="7" spans="2:9" ht="58" x14ac:dyDescent="0.35">
      <c r="B7" s="150">
        <v>1</v>
      </c>
      <c r="C7" s="148" t="s">
        <v>425</v>
      </c>
      <c r="D7" s="152">
        <f>+F7+H7</f>
        <v>0</v>
      </c>
      <c r="E7" s="153">
        <f>+G7+I7</f>
        <v>0</v>
      </c>
      <c r="F7" s="152">
        <v>0</v>
      </c>
      <c r="G7" s="153">
        <v>0</v>
      </c>
      <c r="H7" s="153">
        <v>0</v>
      </c>
      <c r="I7" s="153">
        <v>0</v>
      </c>
    </row>
    <row r="8" spans="2:9" ht="58" x14ac:dyDescent="0.35">
      <c r="B8" s="150">
        <v>2</v>
      </c>
      <c r="C8" s="148" t="s">
        <v>426</v>
      </c>
      <c r="D8" s="152">
        <f t="shared" ref="D8:D14" si="0">+F8+H8</f>
        <v>0</v>
      </c>
      <c r="E8" s="153">
        <f t="shared" ref="E8:E14" si="1">+G8+I8</f>
        <v>0</v>
      </c>
      <c r="F8" s="152">
        <v>0</v>
      </c>
      <c r="G8" s="153">
        <v>0</v>
      </c>
      <c r="H8" s="153">
        <v>0</v>
      </c>
      <c r="I8" s="153">
        <v>0</v>
      </c>
    </row>
    <row r="9" spans="2:9" ht="58" x14ac:dyDescent="0.35">
      <c r="B9" s="150">
        <v>3</v>
      </c>
      <c r="C9" s="148" t="s">
        <v>427</v>
      </c>
      <c r="D9" s="175">
        <v>0</v>
      </c>
      <c r="E9" s="153">
        <f t="shared" si="1"/>
        <v>0</v>
      </c>
      <c r="F9" s="175">
        <v>0</v>
      </c>
      <c r="G9" s="153">
        <f>+F9/$F$14</f>
        <v>0</v>
      </c>
      <c r="H9" s="153">
        <v>0</v>
      </c>
      <c r="I9" s="153">
        <v>0</v>
      </c>
    </row>
    <row r="10" spans="2:9" ht="60" x14ac:dyDescent="0.35">
      <c r="B10" s="150">
        <v>4</v>
      </c>
      <c r="C10" s="148" t="s">
        <v>526</v>
      </c>
      <c r="D10" s="175">
        <f t="shared" si="0"/>
        <v>2</v>
      </c>
      <c r="E10" s="166">
        <f t="shared" si="1"/>
        <v>1E-4</v>
      </c>
      <c r="F10" s="175">
        <v>2</v>
      </c>
      <c r="G10" s="155">
        <v>1E-4</v>
      </c>
      <c r="H10" s="153">
        <v>0</v>
      </c>
      <c r="I10" s="153">
        <v>0</v>
      </c>
    </row>
    <row r="11" spans="2:9" ht="60" x14ac:dyDescent="0.35">
      <c r="B11" s="150">
        <v>5</v>
      </c>
      <c r="C11" s="148" t="s">
        <v>527</v>
      </c>
      <c r="D11" s="175">
        <f t="shared" si="0"/>
        <v>3</v>
      </c>
      <c r="E11" s="166">
        <f t="shared" si="1"/>
        <v>1E-4</v>
      </c>
      <c r="F11" s="175">
        <v>3</v>
      </c>
      <c r="G11" s="155">
        <v>1E-4</v>
      </c>
      <c r="H11" s="153">
        <v>0</v>
      </c>
      <c r="I11" s="153">
        <v>0</v>
      </c>
    </row>
    <row r="12" spans="2:9" ht="58" x14ac:dyDescent="0.35">
      <c r="B12" s="150">
        <v>6</v>
      </c>
      <c r="C12" s="148" t="s">
        <v>430</v>
      </c>
      <c r="D12" s="175">
        <f t="shared" si="0"/>
        <v>0</v>
      </c>
      <c r="E12" s="153">
        <f t="shared" si="1"/>
        <v>0</v>
      </c>
      <c r="F12" s="175">
        <v>0</v>
      </c>
      <c r="G12" s="153">
        <v>0</v>
      </c>
      <c r="H12" s="153">
        <v>0</v>
      </c>
      <c r="I12" s="153">
        <v>0</v>
      </c>
    </row>
    <row r="13" spans="2:9" ht="60" x14ac:dyDescent="0.35">
      <c r="B13" s="162">
        <v>7</v>
      </c>
      <c r="C13" s="156" t="s">
        <v>525</v>
      </c>
      <c r="D13" s="176">
        <f t="shared" si="0"/>
        <v>4353</v>
      </c>
      <c r="E13" s="244">
        <f t="shared" si="1"/>
        <v>0.1467</v>
      </c>
      <c r="F13" s="176">
        <f>+F14-SUM(F7:F12)</f>
        <v>4353</v>
      </c>
      <c r="G13" s="241">
        <v>0.1467</v>
      </c>
      <c r="H13" s="158">
        <v>0</v>
      </c>
      <c r="I13" s="158">
        <v>0</v>
      </c>
    </row>
    <row r="14" spans="2:9" ht="45.5" x14ac:dyDescent="0.35">
      <c r="B14" s="163">
        <v>8</v>
      </c>
      <c r="C14" s="159" t="s">
        <v>524</v>
      </c>
      <c r="D14" s="177">
        <f t="shared" si="0"/>
        <v>4358</v>
      </c>
      <c r="E14" s="243">
        <f t="shared" si="1"/>
        <v>0.1469</v>
      </c>
      <c r="F14" s="177">
        <v>4358</v>
      </c>
      <c r="G14" s="245">
        <v>0.1469</v>
      </c>
      <c r="H14" s="161">
        <v>0</v>
      </c>
      <c r="I14" s="161">
        <v>0</v>
      </c>
    </row>
    <row r="15" spans="2:9" x14ac:dyDescent="0.35">
      <c r="B15" s="428"/>
      <c r="C15" s="518"/>
      <c r="D15" s="518"/>
      <c r="E15" s="518"/>
      <c r="F15" s="518"/>
      <c r="G15" s="518"/>
      <c r="H15" s="518"/>
      <c r="I15" s="519"/>
    </row>
    <row r="16" spans="2:9" x14ac:dyDescent="0.35">
      <c r="B16" s="295" t="s">
        <v>520</v>
      </c>
      <c r="C16" s="357"/>
      <c r="D16" s="357"/>
      <c r="E16" s="357"/>
      <c r="F16" s="357"/>
      <c r="G16" s="357"/>
      <c r="H16" s="357"/>
      <c r="I16" s="296"/>
    </row>
    <row r="17" spans="1:9" x14ac:dyDescent="0.35">
      <c r="B17" s="416" t="s">
        <v>439</v>
      </c>
      <c r="C17" s="417"/>
      <c r="D17" s="417"/>
      <c r="E17" s="417"/>
      <c r="F17" s="417"/>
      <c r="G17" s="417"/>
      <c r="H17" s="417"/>
      <c r="I17" s="418"/>
    </row>
    <row r="18" spans="1:9" ht="25" customHeight="1" x14ac:dyDescent="0.35">
      <c r="B18" s="416" t="s">
        <v>440</v>
      </c>
      <c r="C18" s="520"/>
      <c r="D18" s="520"/>
      <c r="E18" s="520"/>
      <c r="F18" s="520"/>
      <c r="G18" s="520"/>
      <c r="H18" s="520"/>
      <c r="I18" s="418"/>
    </row>
    <row r="19" spans="1:9" ht="30" customHeight="1" x14ac:dyDescent="0.35">
      <c r="B19" s="416" t="s">
        <v>441</v>
      </c>
      <c r="C19" s="520"/>
      <c r="D19" s="520"/>
      <c r="E19" s="520"/>
      <c r="F19" s="520"/>
      <c r="G19" s="520"/>
      <c r="H19" s="520"/>
      <c r="I19" s="418"/>
    </row>
    <row r="20" spans="1:9" x14ac:dyDescent="0.35">
      <c r="B20" s="416" t="s">
        <v>442</v>
      </c>
      <c r="C20" s="520"/>
      <c r="D20" s="520"/>
      <c r="E20" s="520"/>
      <c r="F20" s="520"/>
      <c r="G20" s="520"/>
      <c r="H20" s="520"/>
      <c r="I20" s="418"/>
    </row>
    <row r="21" spans="1:9" ht="27" customHeight="1" x14ac:dyDescent="0.35">
      <c r="B21" s="413" t="s">
        <v>443</v>
      </c>
      <c r="C21" s="414"/>
      <c r="D21" s="414"/>
      <c r="E21" s="414"/>
      <c r="F21" s="414"/>
      <c r="G21" s="414"/>
      <c r="H21" s="414"/>
      <c r="I21" s="415"/>
    </row>
    <row r="22" spans="1:9" x14ac:dyDescent="0.35">
      <c r="A22" s="193"/>
      <c r="B22" s="112"/>
      <c r="C22" s="112"/>
      <c r="D22" s="112"/>
      <c r="E22" s="112"/>
      <c r="F22" s="112"/>
      <c r="G22" s="112"/>
      <c r="H22" s="112"/>
      <c r="I22" s="112"/>
    </row>
    <row r="33" spans="1:1" x14ac:dyDescent="0.35"/>
    <row r="34" spans="1:1" hidden="1" x14ac:dyDescent="0.35">
      <c r="A34" s="102" t="s">
        <v>70</v>
      </c>
    </row>
  </sheetData>
  <sheetProtection algorithmName="SHA-512" hashValue="fZ6WNatEwE2/SX/2FRGfrXkYpBtcHxoqeHSqZSMFBsyj2SIVDqhvzZc1ARur2gJ/Ft0bl04mrpMywcro+oPf/g==" saltValue="i69N0QzP7yhdae1hmrgZ1Q==" spinCount="100000" sheet="1" objects="1" scenarios="1"/>
  <mergeCells count="13">
    <mergeCell ref="B20:I20"/>
    <mergeCell ref="B21:I21"/>
    <mergeCell ref="B3:B6"/>
    <mergeCell ref="D3:I3"/>
    <mergeCell ref="B15:I15"/>
    <mergeCell ref="B18:I18"/>
    <mergeCell ref="B19:I19"/>
    <mergeCell ref="D4:I4"/>
    <mergeCell ref="D5:E5"/>
    <mergeCell ref="F5:G5"/>
    <mergeCell ref="H5:I5"/>
    <mergeCell ref="C3:C6"/>
    <mergeCell ref="B17:I17"/>
  </mergeCells>
  <pageMargins left="0.7" right="0.7" top="0.75" bottom="0.75" header="0.3" footer="0.3"/>
  <pageSetup paperSize="8" scale="99" orientation="landscape" r:id="rId1"/>
  <colBreaks count="1" manualBreakCount="1">
    <brk id="9"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66EF-DACF-46FD-9790-F5618E0F0D22}">
  <sheetPr>
    <pageSetUpPr fitToPage="1"/>
  </sheetPr>
  <dimension ref="A1:H34"/>
  <sheetViews>
    <sheetView showGridLines="0" zoomScale="85" zoomScaleNormal="85" zoomScaleSheetLayoutView="100" workbookViewId="0">
      <pane xSplit="1" ySplit="4" topLeftCell="B6" activePane="bottomRight" state="frozen"/>
      <selection activeCell="A15" sqref="A15:XFD1048576"/>
      <selection pane="topRight" activeCell="A15" sqref="A15:XFD1048576"/>
      <selection pane="bottomLeft" activeCell="A15" sqref="A15:XFD1048576"/>
      <selection pane="bottomRight" activeCell="F9" sqref="F9"/>
    </sheetView>
  </sheetViews>
  <sheetFormatPr defaultColWidth="0" defaultRowHeight="14.5" zeroHeight="1" x14ac:dyDescent="0.35"/>
  <cols>
    <col min="1" max="1" width="3.54296875" customWidth="1"/>
    <col min="2" max="2" width="10.81640625" customWidth="1"/>
    <col min="3" max="3" width="63.90625" customWidth="1"/>
    <col min="4" max="4" width="17.453125" customWidth="1"/>
    <col min="5" max="5" width="9.453125" customWidth="1"/>
    <col min="6" max="6" width="17.81640625" customWidth="1"/>
    <col min="7" max="7" width="9.453125" customWidth="1"/>
    <col min="8" max="8" width="5.1796875" customWidth="1"/>
    <col min="9" max="16384" width="9.1796875" hidden="1"/>
  </cols>
  <sheetData>
    <row r="1" spans="2:7" x14ac:dyDescent="0.35">
      <c r="B1" s="66" t="s">
        <v>52</v>
      </c>
      <c r="C1" s="94"/>
    </row>
    <row r="2" spans="2:7" x14ac:dyDescent="0.35"/>
    <row r="3" spans="2:7" ht="29.15" customHeight="1" x14ac:dyDescent="0.35">
      <c r="B3" s="507" t="s">
        <v>379</v>
      </c>
      <c r="C3" s="507" t="s">
        <v>389</v>
      </c>
      <c r="D3" s="397" t="s">
        <v>192</v>
      </c>
      <c r="E3" s="397"/>
      <c r="F3" s="397" t="s">
        <v>444</v>
      </c>
      <c r="G3" s="397"/>
    </row>
    <row r="4" spans="2:7" ht="28" customHeight="1" x14ac:dyDescent="0.35">
      <c r="B4" s="507"/>
      <c r="C4" s="507"/>
      <c r="D4" s="151" t="s">
        <v>395</v>
      </c>
      <c r="E4" s="151" t="s">
        <v>396</v>
      </c>
      <c r="F4" s="151" t="s">
        <v>395</v>
      </c>
      <c r="G4" s="151" t="s">
        <v>396</v>
      </c>
    </row>
    <row r="5" spans="2:7" ht="58" x14ac:dyDescent="0.35">
      <c r="B5" s="150">
        <v>1</v>
      </c>
      <c r="C5" s="148" t="s">
        <v>445</v>
      </c>
      <c r="D5" s="152">
        <v>0</v>
      </c>
      <c r="E5" s="152">
        <v>0</v>
      </c>
      <c r="F5" s="152">
        <v>0</v>
      </c>
      <c r="G5" s="152">
        <v>0</v>
      </c>
    </row>
    <row r="6" spans="2:7" ht="58" x14ac:dyDescent="0.35">
      <c r="B6" s="150">
        <v>2</v>
      </c>
      <c r="C6" s="148" t="s">
        <v>446</v>
      </c>
      <c r="D6" s="152">
        <v>0</v>
      </c>
      <c r="E6" s="152">
        <v>0</v>
      </c>
      <c r="F6" s="152">
        <v>0</v>
      </c>
      <c r="G6" s="152">
        <v>0</v>
      </c>
    </row>
    <row r="7" spans="2:7" ht="60" x14ac:dyDescent="0.35">
      <c r="B7" s="150">
        <v>3</v>
      </c>
      <c r="C7" s="148" t="s">
        <v>447</v>
      </c>
      <c r="D7" s="168">
        <v>3</v>
      </c>
      <c r="E7" s="170">
        <v>1E-4</v>
      </c>
      <c r="F7" s="168">
        <v>0</v>
      </c>
      <c r="G7" s="152">
        <v>0</v>
      </c>
    </row>
    <row r="8" spans="2:7" ht="58" x14ac:dyDescent="0.35">
      <c r="B8" s="150">
        <v>4</v>
      </c>
      <c r="C8" s="148" t="s">
        <v>448</v>
      </c>
      <c r="D8" s="152">
        <v>0</v>
      </c>
      <c r="E8" s="152">
        <v>0</v>
      </c>
      <c r="F8" s="152">
        <v>0</v>
      </c>
      <c r="G8" s="152">
        <v>0</v>
      </c>
    </row>
    <row r="9" spans="2:7" ht="58" x14ac:dyDescent="0.35">
      <c r="B9" s="150">
        <v>5</v>
      </c>
      <c r="C9" s="148" t="s">
        <v>449</v>
      </c>
      <c r="D9" s="152">
        <v>0</v>
      </c>
      <c r="E9" s="152">
        <v>0</v>
      </c>
      <c r="F9" s="152">
        <v>0</v>
      </c>
      <c r="G9" s="152">
        <v>0</v>
      </c>
    </row>
    <row r="10" spans="2:7" ht="58" x14ac:dyDescent="0.35">
      <c r="B10" s="150">
        <v>6</v>
      </c>
      <c r="C10" s="148" t="s">
        <v>450</v>
      </c>
      <c r="D10" s="152">
        <v>0</v>
      </c>
      <c r="E10" s="152">
        <v>0</v>
      </c>
      <c r="F10" s="152">
        <v>0</v>
      </c>
      <c r="G10" s="152">
        <v>0</v>
      </c>
    </row>
    <row r="11" spans="2:7" ht="45.5" x14ac:dyDescent="0.35">
      <c r="B11" s="162">
        <v>7</v>
      </c>
      <c r="C11" s="156" t="s">
        <v>451</v>
      </c>
      <c r="D11" s="171">
        <f>+D12-SUM(D5:D10)</f>
        <v>24733</v>
      </c>
      <c r="E11" s="246">
        <v>0.83379999999999999</v>
      </c>
      <c r="F11" s="171">
        <f>+F12-SUM(F5:F10)</f>
        <v>23374</v>
      </c>
      <c r="G11" s="246">
        <v>0.81100000000000005</v>
      </c>
    </row>
    <row r="12" spans="2:7" ht="31" x14ac:dyDescent="0.35">
      <c r="B12" s="163">
        <v>8</v>
      </c>
      <c r="C12" s="159" t="s">
        <v>452</v>
      </c>
      <c r="D12" s="172">
        <v>24736</v>
      </c>
      <c r="E12" s="247">
        <v>0.83389999999999997</v>
      </c>
      <c r="F12" s="172">
        <v>23374</v>
      </c>
      <c r="G12" s="247">
        <v>0.81100000000000005</v>
      </c>
    </row>
    <row r="13" spans="2:7" x14ac:dyDescent="0.35">
      <c r="B13" s="428"/>
      <c r="C13" s="429"/>
      <c r="D13" s="429"/>
      <c r="E13" s="429"/>
      <c r="F13" s="429"/>
      <c r="G13" s="430"/>
    </row>
    <row r="14" spans="2:7" x14ac:dyDescent="0.35">
      <c r="B14" s="295" t="s">
        <v>518</v>
      </c>
      <c r="C14" s="343"/>
      <c r="D14" s="343"/>
      <c r="E14" s="343"/>
      <c r="F14" s="343"/>
      <c r="G14" s="294"/>
    </row>
    <row r="15" spans="2:7" ht="26.5" customHeight="1" x14ac:dyDescent="0.35">
      <c r="B15" s="416" t="s">
        <v>453</v>
      </c>
      <c r="C15" s="417"/>
      <c r="D15" s="417"/>
      <c r="E15" s="417"/>
      <c r="F15" s="417"/>
      <c r="G15" s="418"/>
    </row>
    <row r="16" spans="2:7" ht="30.5" customHeight="1" x14ac:dyDescent="0.35">
      <c r="B16" s="416" t="s">
        <v>454</v>
      </c>
      <c r="C16" s="526"/>
      <c r="D16" s="526"/>
      <c r="E16" s="526"/>
      <c r="F16" s="526"/>
      <c r="G16" s="412"/>
    </row>
    <row r="17" spans="1:7" ht="28" customHeight="1" x14ac:dyDescent="0.35">
      <c r="B17" s="416" t="s">
        <v>455</v>
      </c>
      <c r="C17" s="520"/>
      <c r="D17" s="520"/>
      <c r="E17" s="520"/>
      <c r="F17" s="520"/>
      <c r="G17" s="418"/>
    </row>
    <row r="18" spans="1:7" ht="28" customHeight="1" x14ac:dyDescent="0.35">
      <c r="B18" s="416" t="s">
        <v>436</v>
      </c>
      <c r="C18" s="526"/>
      <c r="D18" s="526"/>
      <c r="E18" s="526"/>
      <c r="F18" s="526"/>
      <c r="G18" s="412"/>
    </row>
    <row r="19" spans="1:7" ht="39" customHeight="1" x14ac:dyDescent="0.35">
      <c r="B19" s="416" t="s">
        <v>456</v>
      </c>
      <c r="C19" s="526"/>
      <c r="D19" s="526"/>
      <c r="E19" s="526"/>
      <c r="F19" s="526"/>
      <c r="G19" s="412"/>
    </row>
    <row r="20" spans="1:7" ht="28.5" customHeight="1" x14ac:dyDescent="0.35">
      <c r="B20" s="413" t="s">
        <v>457</v>
      </c>
      <c r="C20" s="528"/>
      <c r="D20" s="528"/>
      <c r="E20" s="528"/>
      <c r="F20" s="528"/>
      <c r="G20" s="529"/>
    </row>
    <row r="21" spans="1:7" x14ac:dyDescent="0.35">
      <c r="B21" s="65"/>
      <c r="C21" s="65"/>
      <c r="D21" s="65"/>
      <c r="E21" s="65"/>
      <c r="F21" s="65"/>
      <c r="G21" s="65"/>
    </row>
    <row r="22" spans="1:7" hidden="1" x14ac:dyDescent="0.35">
      <c r="A22" s="194"/>
    </row>
    <row r="33" spans="1:1" x14ac:dyDescent="0.35"/>
    <row r="34" spans="1:1" hidden="1" x14ac:dyDescent="0.35">
      <c r="A34" t="s">
        <v>70</v>
      </c>
    </row>
  </sheetData>
  <sheetProtection algorithmName="SHA-512" hashValue="lyC/nmDZ8fhaFc5iBWh2Mvf3IMoNQj1Fu0fAVqkWBwjfRasqKsOOvDVtETNOpzFwlxz5IwamXoMwIO8rMDV+2Q==" saltValue="dknrbtlNV/7FlTgDYm00mg==" spinCount="100000" sheet="1" objects="1" scenarios="1"/>
  <mergeCells count="11">
    <mergeCell ref="B18:G18"/>
    <mergeCell ref="B19:G19"/>
    <mergeCell ref="B20:G20"/>
    <mergeCell ref="F3:G3"/>
    <mergeCell ref="C3:C4"/>
    <mergeCell ref="B3:B4"/>
    <mergeCell ref="B13:G13"/>
    <mergeCell ref="B16:G16"/>
    <mergeCell ref="B17:G17"/>
    <mergeCell ref="D3:E3"/>
    <mergeCell ref="B15:G15"/>
  </mergeCells>
  <pageMargins left="0.7" right="0.7" top="0.75" bottom="0.75" header="0.3" footer="0.3"/>
  <pageSetup paperSize="8" scale="99" orientation="landscape" r:id="rId1"/>
  <colBreaks count="1" manualBreakCount="1">
    <brk id="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5D17-6162-4819-8CC4-0CFB1E4BFC0A}">
  <sheetPr>
    <pageSetUpPr fitToPage="1"/>
  </sheetPr>
  <dimension ref="A1:F34"/>
  <sheetViews>
    <sheetView showGridLines="0" zoomScale="85" zoomScaleNormal="85" zoomScaleSheetLayoutView="70" workbookViewId="0">
      <pane xSplit="1" ySplit="4" topLeftCell="B5" activePane="bottomRight" state="frozen"/>
      <selection activeCell="A15" sqref="A15:XFD1048576"/>
      <selection pane="topRight" activeCell="A15" sqref="A15:XFD1048576"/>
      <selection pane="bottomLeft" activeCell="A15" sqref="A15:XFD1048576"/>
      <selection pane="bottomRight" activeCell="D10" sqref="D10"/>
    </sheetView>
  </sheetViews>
  <sheetFormatPr defaultColWidth="0" defaultRowHeight="14.5" zeroHeight="1" x14ac:dyDescent="0.35"/>
  <cols>
    <col min="1" max="1" width="3.54296875" style="102" customWidth="1"/>
    <col min="2" max="2" width="10.1796875" style="102" customWidth="1"/>
    <col min="3" max="3" width="81.54296875" style="102" customWidth="1"/>
    <col min="4" max="4" width="20.7265625" style="102" customWidth="1"/>
    <col min="5" max="5" width="10.54296875" style="102" customWidth="1"/>
    <col min="6" max="6" width="1.54296875" style="102" customWidth="1"/>
    <col min="7" max="16384" width="8.7265625" style="102" hidden="1"/>
  </cols>
  <sheetData>
    <row r="1" spans="1:5" x14ac:dyDescent="0.35">
      <c r="B1" s="149" t="s">
        <v>54</v>
      </c>
      <c r="C1" s="169"/>
    </row>
    <row r="2" spans="1:5" x14ac:dyDescent="0.35"/>
    <row r="3" spans="1:5" ht="28.5" customHeight="1" x14ac:dyDescent="0.35">
      <c r="A3" s="178"/>
      <c r="B3" s="507" t="s">
        <v>379</v>
      </c>
      <c r="C3" s="507" t="s">
        <v>389</v>
      </c>
      <c r="D3" s="397" t="s">
        <v>390</v>
      </c>
      <c r="E3" s="397"/>
    </row>
    <row r="4" spans="1:5" x14ac:dyDescent="0.35">
      <c r="A4" s="178"/>
      <c r="B4" s="507"/>
      <c r="C4" s="507"/>
      <c r="D4" s="151" t="s">
        <v>395</v>
      </c>
      <c r="E4" s="151" t="s">
        <v>396</v>
      </c>
    </row>
    <row r="5" spans="1:5" ht="43.5" x14ac:dyDescent="0.35">
      <c r="B5" s="150">
        <v>1</v>
      </c>
      <c r="C5" s="148" t="s">
        <v>445</v>
      </c>
      <c r="D5" s="152">
        <v>0</v>
      </c>
      <c r="E5" s="152">
        <v>0</v>
      </c>
    </row>
    <row r="6" spans="1:5" ht="45.5" x14ac:dyDescent="0.35">
      <c r="B6" s="150">
        <v>2</v>
      </c>
      <c r="C6" s="148" t="s">
        <v>458</v>
      </c>
      <c r="D6" s="168">
        <v>18</v>
      </c>
      <c r="E6" s="170">
        <v>5.9999999999999995E-4</v>
      </c>
    </row>
    <row r="7" spans="1:5" ht="45.5" x14ac:dyDescent="0.35">
      <c r="B7" s="150">
        <v>3</v>
      </c>
      <c r="C7" s="148" t="s">
        <v>459</v>
      </c>
      <c r="D7" s="168">
        <v>1</v>
      </c>
      <c r="E7" s="152">
        <v>0</v>
      </c>
    </row>
    <row r="8" spans="1:5" ht="43.5" x14ac:dyDescent="0.35">
      <c r="B8" s="150">
        <v>4</v>
      </c>
      <c r="C8" s="148" t="s">
        <v>448</v>
      </c>
      <c r="D8" s="152">
        <v>0</v>
      </c>
      <c r="E8" s="152">
        <v>0</v>
      </c>
    </row>
    <row r="9" spans="1:5" ht="43.5" x14ac:dyDescent="0.35">
      <c r="B9" s="150">
        <v>5</v>
      </c>
      <c r="C9" s="148" t="s">
        <v>460</v>
      </c>
      <c r="D9" s="152">
        <v>0</v>
      </c>
      <c r="E9" s="152">
        <v>0</v>
      </c>
    </row>
    <row r="10" spans="1:5" ht="43.5" x14ac:dyDescent="0.35">
      <c r="B10" s="150">
        <v>6</v>
      </c>
      <c r="C10" s="148" t="s">
        <v>450</v>
      </c>
      <c r="D10" s="152">
        <v>0</v>
      </c>
      <c r="E10" s="152">
        <v>0</v>
      </c>
    </row>
    <row r="11" spans="1:5" ht="31" x14ac:dyDescent="0.35">
      <c r="B11" s="162">
        <v>7</v>
      </c>
      <c r="C11" s="156" t="s">
        <v>461</v>
      </c>
      <c r="D11" s="171">
        <f>+D12-SUM(D5:D10)</f>
        <v>25136</v>
      </c>
      <c r="E11" s="246">
        <v>0.84740000000000004</v>
      </c>
    </row>
    <row r="12" spans="1:5" ht="31" x14ac:dyDescent="0.35">
      <c r="B12" s="163">
        <v>8</v>
      </c>
      <c r="C12" s="159" t="s">
        <v>462</v>
      </c>
      <c r="D12" s="172">
        <v>25155</v>
      </c>
      <c r="E12" s="247">
        <v>0.84799999999999998</v>
      </c>
    </row>
    <row r="13" spans="1:5" x14ac:dyDescent="0.35">
      <c r="B13" s="428"/>
      <c r="C13" s="518"/>
      <c r="D13" s="518"/>
      <c r="E13" s="519"/>
    </row>
    <row r="14" spans="1:5" x14ac:dyDescent="0.35">
      <c r="B14" s="295" t="s">
        <v>518</v>
      </c>
      <c r="C14" s="357"/>
      <c r="D14" s="357"/>
      <c r="E14" s="296"/>
    </row>
    <row r="15" spans="1:5" ht="24" customHeight="1" x14ac:dyDescent="0.35">
      <c r="B15" s="416" t="s">
        <v>519</v>
      </c>
      <c r="C15" s="417"/>
      <c r="D15" s="417"/>
      <c r="E15" s="418"/>
    </row>
    <row r="16" spans="1:5" ht="27.5" customHeight="1" x14ac:dyDescent="0.35">
      <c r="B16" s="416" t="s">
        <v>463</v>
      </c>
      <c r="C16" s="520"/>
      <c r="D16" s="520"/>
      <c r="E16" s="418"/>
    </row>
    <row r="17" spans="1:5" ht="31" customHeight="1" x14ac:dyDescent="0.35">
      <c r="B17" s="416" t="s">
        <v>464</v>
      </c>
      <c r="C17" s="520"/>
      <c r="D17" s="520"/>
      <c r="E17" s="418"/>
    </row>
    <row r="18" spans="1:5" ht="17" customHeight="1" x14ac:dyDescent="0.35">
      <c r="B18" s="416" t="s">
        <v>465</v>
      </c>
      <c r="C18" s="520"/>
      <c r="D18" s="520"/>
      <c r="E18" s="418"/>
    </row>
    <row r="19" spans="1:5" ht="27.5" customHeight="1" x14ac:dyDescent="0.35">
      <c r="B19" s="413" t="s">
        <v>466</v>
      </c>
      <c r="C19" s="414"/>
      <c r="D19" s="414"/>
      <c r="E19" s="415"/>
    </row>
    <row r="20" spans="1:5" x14ac:dyDescent="0.35">
      <c r="B20" s="112"/>
      <c r="C20" s="112"/>
      <c r="D20" s="112"/>
      <c r="E20" s="112"/>
    </row>
    <row r="22" spans="1:5" hidden="1" x14ac:dyDescent="0.35">
      <c r="A22" s="193"/>
    </row>
    <row r="33" spans="1:1" x14ac:dyDescent="0.35"/>
    <row r="34" spans="1:1" hidden="1" x14ac:dyDescent="0.35">
      <c r="A34" s="102" t="s">
        <v>70</v>
      </c>
    </row>
  </sheetData>
  <sheetProtection algorithmName="SHA-512" hashValue="7moD7RFynQJjZ441otjGpCkBaL7Pj4mAxfHZG8DzbarGenW2/jVrFt722aHTxzEc17fpg2smtpB/MUTl+phIwQ==" saltValue="4y2ohCKoHqA2BoE+1y9NgQ==" spinCount="100000" sheet="1" objects="1" scenarios="1"/>
  <mergeCells count="9">
    <mergeCell ref="C3:C4"/>
    <mergeCell ref="B3:B4"/>
    <mergeCell ref="D3:E3"/>
    <mergeCell ref="B13:E13"/>
    <mergeCell ref="B19:E19"/>
    <mergeCell ref="B18:E18"/>
    <mergeCell ref="B17:E17"/>
    <mergeCell ref="B16:E16"/>
    <mergeCell ref="B15:E15"/>
  </mergeCells>
  <pageMargins left="0.7" right="0.7" top="0.75" bottom="0.75" header="0.3" footer="0.3"/>
  <pageSetup paperSize="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71F4-5015-494E-84CC-25F09E6F41A4}">
  <sheetPr>
    <pageSetUpPr fitToPage="1"/>
  </sheetPr>
  <dimension ref="A1:XFC32"/>
  <sheetViews>
    <sheetView showGridLines="0" zoomScale="85" zoomScaleNormal="85" zoomScaleSheetLayoutView="70" workbookViewId="0">
      <selection activeCell="B11" sqref="B11"/>
    </sheetView>
  </sheetViews>
  <sheetFormatPr defaultColWidth="0" defaultRowHeight="14.5" zeroHeight="1" x14ac:dyDescent="0.35"/>
  <cols>
    <col min="1" max="1" width="0.81640625" style="179" customWidth="1"/>
    <col min="2" max="2" width="159.54296875" style="179" customWidth="1"/>
    <col min="3" max="3" width="1.453125" style="179" customWidth="1"/>
    <col min="4" max="6" width="8.7265625" style="179" hidden="1"/>
    <col min="7" max="7" width="95.81640625" style="179" hidden="1"/>
    <col min="8" max="16383" width="8.7265625" style="179" hidden="1"/>
    <col min="16384" max="16384" width="10.36328125" style="179" hidden="1"/>
  </cols>
  <sheetData>
    <row r="1" spans="2:2" x14ac:dyDescent="0.35">
      <c r="B1" s="198" t="s">
        <v>56</v>
      </c>
    </row>
    <row r="2" spans="2:2" x14ac:dyDescent="0.35">
      <c r="B2" s="261"/>
    </row>
    <row r="3" spans="2:2" ht="29" x14ac:dyDescent="0.35">
      <c r="B3" s="181" t="s">
        <v>467</v>
      </c>
    </row>
    <row r="4" spans="2:2" x14ac:dyDescent="0.35">
      <c r="B4" s="180"/>
    </row>
    <row r="5" spans="2:2" ht="43.5" x14ac:dyDescent="0.35">
      <c r="B5" s="181" t="s">
        <v>468</v>
      </c>
    </row>
    <row r="6" spans="2:2" x14ac:dyDescent="0.35">
      <c r="B6" s="181"/>
    </row>
    <row r="7" spans="2:2" ht="43.5" x14ac:dyDescent="0.35">
      <c r="B7" s="181" t="s">
        <v>487</v>
      </c>
    </row>
    <row r="8" spans="2:2" x14ac:dyDescent="0.35">
      <c r="B8" s="181"/>
    </row>
    <row r="9" spans="2:2" ht="74.5" x14ac:dyDescent="0.35">
      <c r="B9" s="181" t="s">
        <v>469</v>
      </c>
    </row>
    <row r="10" spans="2:2" x14ac:dyDescent="0.35">
      <c r="B10" s="180"/>
    </row>
    <row r="11" spans="2:2" ht="29" x14ac:dyDescent="0.35">
      <c r="B11" s="181" t="s">
        <v>470</v>
      </c>
    </row>
    <row r="12" spans="2:2" x14ac:dyDescent="0.35">
      <c r="B12" s="180"/>
    </row>
    <row r="13" spans="2:2" x14ac:dyDescent="0.35">
      <c r="B13" s="181" t="s">
        <v>471</v>
      </c>
    </row>
    <row r="14" spans="2:2" x14ac:dyDescent="0.35">
      <c r="B14" s="181"/>
    </row>
    <row r="15" spans="2:2" x14ac:dyDescent="0.35">
      <c r="B15" s="181" t="s">
        <v>488</v>
      </c>
    </row>
    <row r="16" spans="2:2" x14ac:dyDescent="0.35">
      <c r="B16" s="262" t="s">
        <v>472</v>
      </c>
    </row>
    <row r="17" spans="1:9" ht="44.5" customHeight="1" x14ac:dyDescent="0.35">
      <c r="B17" s="182" t="s">
        <v>473</v>
      </c>
    </row>
    <row r="18" spans="1:9" x14ac:dyDescent="0.35">
      <c r="B18" s="65"/>
      <c r="C18" s="143"/>
      <c r="D18" s="143"/>
      <c r="E18" s="143"/>
      <c r="F18" s="143"/>
      <c r="G18" s="143"/>
      <c r="H18" s="197"/>
      <c r="I18" s="197"/>
    </row>
    <row r="32" spans="1:9" hidden="1" x14ac:dyDescent="0.35">
      <c r="A32" s="179" t="s">
        <v>70</v>
      </c>
    </row>
  </sheetData>
  <sheetProtection algorithmName="SHA-512" hashValue="Puxfwv7ZMkzUtSynM6mUBbt+6+64vra8jZSzFHcyxmfzTvGDk4qwMaity3Udoby+k34PWY2sAEsXHy5fizKYyA==" saltValue="R8voIvh2J2AgGeXuzSylzw==" spinCount="100000" sheet="1" objects="1" scenarios="1"/>
  <pageMargins left="0.7" right="0.7" top="0.75" bottom="0.75" header="0.3" footer="0.3"/>
  <pageSetup paperSize="8" orientation="landscape" r:id="rId1"/>
  <colBreaks count="1" manualBreakCount="1">
    <brk id="2" max="17"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1F04-53BF-4447-A27D-CE308322D58D}">
  <sheetPr>
    <pageSetUpPr fitToPage="1"/>
  </sheetPr>
  <dimension ref="A1:XFC32"/>
  <sheetViews>
    <sheetView showGridLines="0" topLeftCell="B1" zoomScale="85" zoomScaleNormal="85" workbookViewId="0">
      <selection activeCell="B8" sqref="B8"/>
    </sheetView>
  </sheetViews>
  <sheetFormatPr defaultColWidth="0" defaultRowHeight="14.5" zeroHeight="1" x14ac:dyDescent="0.35"/>
  <cols>
    <col min="1" max="1" width="0" style="179" hidden="1"/>
    <col min="2" max="2" width="220.1796875" style="179" customWidth="1"/>
    <col min="3" max="5" width="0" style="179" hidden="1"/>
    <col min="6" max="16383" width="8.7265625" style="179" hidden="1"/>
    <col min="16384" max="16384" width="1.1796875" style="179" customWidth="1"/>
  </cols>
  <sheetData>
    <row r="1" spans="2:2" x14ac:dyDescent="0.35">
      <c r="B1" s="198" t="s">
        <v>474</v>
      </c>
    </row>
    <row r="2" spans="2:2" x14ac:dyDescent="0.35">
      <c r="B2" s="261"/>
    </row>
    <row r="3" spans="2:2" ht="130.5" x14ac:dyDescent="0.35">
      <c r="B3" s="284" t="s">
        <v>475</v>
      </c>
    </row>
    <row r="4" spans="2:2" x14ac:dyDescent="0.35">
      <c r="B4" s="180"/>
    </row>
    <row r="5" spans="2:2" x14ac:dyDescent="0.35">
      <c r="B5" s="180" t="s">
        <v>476</v>
      </c>
    </row>
    <row r="6" spans="2:2" ht="28" customHeight="1" x14ac:dyDescent="0.35">
      <c r="B6" s="248" t="s">
        <v>489</v>
      </c>
    </row>
    <row r="7" spans="2:2" x14ac:dyDescent="0.35">
      <c r="B7" s="181"/>
    </row>
    <row r="8" spans="2:2" ht="101.5" x14ac:dyDescent="0.35">
      <c r="B8" s="181" t="s">
        <v>490</v>
      </c>
    </row>
    <row r="9" spans="2:2" x14ac:dyDescent="0.35">
      <c r="B9" s="181"/>
    </row>
    <row r="10" spans="2:2" ht="130.5" x14ac:dyDescent="0.35">
      <c r="B10" s="181" t="s">
        <v>491</v>
      </c>
    </row>
    <row r="11" spans="2:2" x14ac:dyDescent="0.35">
      <c r="B11" s="181"/>
    </row>
    <row r="12" spans="2:2" ht="29" x14ac:dyDescent="0.35">
      <c r="B12" s="181" t="s">
        <v>492</v>
      </c>
    </row>
    <row r="13" spans="2:2" x14ac:dyDescent="0.35">
      <c r="B13" s="180"/>
    </row>
    <row r="14" spans="2:2" x14ac:dyDescent="0.35">
      <c r="B14" s="249" t="s">
        <v>493</v>
      </c>
    </row>
    <row r="15" spans="2:2" x14ac:dyDescent="0.35">
      <c r="B15" s="65"/>
    </row>
    <row r="32" spans="1:1" hidden="1" x14ac:dyDescent="0.35">
      <c r="A32" s="179" t="s">
        <v>70</v>
      </c>
    </row>
  </sheetData>
  <sheetProtection algorithmName="SHA-512" hashValue="JOIuqAgb1HDsmeSXWGGG3nksLpJ+z4d7Il3Fi1ER92HF8UsTasL8pry7e3w0NQqKZZ0Z3cVeiQp8y1Ys0k6/9Q==" saltValue="NDnJzAWBcFH2uLc4sSfQkg==" spinCount="100000" sheet="1" objects="1" scenarios="1"/>
  <pageMargins left="0.7" right="0.7" top="0.75" bottom="0.75" header="0.3" footer="0.3"/>
  <pageSetup paperSize="8" scale="87" orientation="landscape" r:id="rId1"/>
  <rowBreaks count="1" manualBreakCount="1">
    <brk id="15"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C6D5A-4A2D-4DDD-80BB-856E286C2DEC}">
  <sheetPr>
    <pageSetUpPr fitToPage="1"/>
  </sheetPr>
  <dimension ref="A1:XFC32"/>
  <sheetViews>
    <sheetView showGridLines="0" zoomScale="85" zoomScaleNormal="85" zoomScaleSheetLayoutView="59" workbookViewId="0">
      <pane xSplit="1" ySplit="3" topLeftCell="B4" activePane="bottomRight" state="frozen"/>
      <selection pane="topRight" activeCell="B1" sqref="B1"/>
      <selection pane="bottomLeft" activeCell="A4" sqref="A4"/>
      <selection pane="bottomRight" activeCell="B4" sqref="B4:C4"/>
    </sheetView>
  </sheetViews>
  <sheetFormatPr defaultColWidth="0" defaultRowHeight="14.5" zeroHeight="1" x14ac:dyDescent="0.35"/>
  <cols>
    <col min="1" max="1" width="3.54296875" customWidth="1"/>
    <col min="2" max="2" width="45.81640625" customWidth="1"/>
    <col min="3" max="3" width="61.54296875" customWidth="1"/>
    <col min="4" max="4" width="0" hidden="1" customWidth="1"/>
    <col min="5" max="5" width="8.7265625" customWidth="1"/>
    <col min="6" max="16383" width="8.7265625" hidden="1"/>
    <col min="16384" max="16384" width="0.453125" hidden="1"/>
  </cols>
  <sheetData>
    <row r="1" spans="2:3" x14ac:dyDescent="0.35">
      <c r="B1" s="66" t="s">
        <v>71</v>
      </c>
      <c r="C1" s="281"/>
    </row>
    <row r="2" spans="2:3" x14ac:dyDescent="0.35"/>
    <row r="3" spans="2:3" x14ac:dyDescent="0.35">
      <c r="B3" s="183" t="s">
        <v>72</v>
      </c>
      <c r="C3" s="184" t="s">
        <v>5</v>
      </c>
    </row>
    <row r="4" spans="2:3" x14ac:dyDescent="0.35">
      <c r="B4" s="388" t="s">
        <v>73</v>
      </c>
      <c r="C4" s="389"/>
    </row>
    <row r="5" spans="2:3" ht="29" x14ac:dyDescent="0.35">
      <c r="B5" s="113" t="s">
        <v>74</v>
      </c>
      <c r="C5" s="113" t="s">
        <v>75</v>
      </c>
    </row>
    <row r="6" spans="2:3" ht="43.5" x14ac:dyDescent="0.35">
      <c r="B6" s="113" t="s">
        <v>480</v>
      </c>
      <c r="C6" s="113" t="s">
        <v>76</v>
      </c>
    </row>
    <row r="7" spans="2:3" ht="29" x14ac:dyDescent="0.35">
      <c r="B7" s="113" t="s">
        <v>481</v>
      </c>
      <c r="C7" s="113" t="s">
        <v>77</v>
      </c>
    </row>
    <row r="8" spans="2:3" ht="29" x14ac:dyDescent="0.35">
      <c r="B8" s="113" t="s">
        <v>482</v>
      </c>
      <c r="C8" s="113" t="s">
        <v>78</v>
      </c>
    </row>
    <row r="9" spans="2:3" ht="43.5" x14ac:dyDescent="0.35">
      <c r="B9" s="113" t="s">
        <v>79</v>
      </c>
      <c r="C9" s="113" t="s">
        <v>80</v>
      </c>
    </row>
    <row r="10" spans="2:3" x14ac:dyDescent="0.35">
      <c r="B10" s="390" t="s">
        <v>81</v>
      </c>
      <c r="C10" s="390"/>
    </row>
    <row r="11" spans="2:3" x14ac:dyDescent="0.35">
      <c r="B11" s="113" t="s">
        <v>82</v>
      </c>
      <c r="C11" s="113" t="s">
        <v>83</v>
      </c>
    </row>
    <row r="12" spans="2:3" ht="29" x14ac:dyDescent="0.35">
      <c r="B12" s="113" t="s">
        <v>84</v>
      </c>
      <c r="C12" s="113" t="s">
        <v>85</v>
      </c>
    </row>
    <row r="13" spans="2:3" ht="29" x14ac:dyDescent="0.35">
      <c r="B13" s="113" t="s">
        <v>86</v>
      </c>
      <c r="C13" s="113" t="s">
        <v>87</v>
      </c>
    </row>
    <row r="14" spans="2:3" ht="29" x14ac:dyDescent="0.35">
      <c r="B14" s="113" t="s">
        <v>88</v>
      </c>
      <c r="C14" s="113" t="s">
        <v>89</v>
      </c>
    </row>
    <row r="15" spans="2:3" ht="43.5" x14ac:dyDescent="0.35">
      <c r="B15" s="113" t="s">
        <v>90</v>
      </c>
      <c r="C15" s="113" t="s">
        <v>91</v>
      </c>
    </row>
    <row r="16" spans="2:3" ht="29" x14ac:dyDescent="0.35">
      <c r="B16" s="113" t="s">
        <v>92</v>
      </c>
      <c r="C16" s="113" t="s">
        <v>93</v>
      </c>
    </row>
    <row r="17" spans="1:3" x14ac:dyDescent="0.35">
      <c r="B17" s="250"/>
      <c r="C17" s="250"/>
    </row>
    <row r="18" spans="1:3" ht="14.15" customHeight="1" x14ac:dyDescent="0.35">
      <c r="B18" s="392" t="s">
        <v>497</v>
      </c>
      <c r="C18" s="392"/>
    </row>
    <row r="19" spans="1:3" x14ac:dyDescent="0.35">
      <c r="B19" s="391"/>
      <c r="C19" s="391"/>
    </row>
    <row r="22" spans="1:3" hidden="1" x14ac:dyDescent="0.35">
      <c r="A22" s="194"/>
    </row>
    <row r="32" spans="1:3" hidden="1" x14ac:dyDescent="0.35">
      <c r="A32" t="s">
        <v>70</v>
      </c>
    </row>
  </sheetData>
  <sheetProtection algorithmName="SHA-512" hashValue="QU/jktsAv3C9G+PTVy1SISUM2M7p71JraA8OdYvbpw+Do7MoFSSvRiOdbk6JlP865p/0QFSo5EQO/d1gvSwdfA==" saltValue="uZFNecLeVTlvI4lgn0CkzQ==" spinCount="100000" sheet="1" objects="1" scenarios="1"/>
  <mergeCells count="4">
    <mergeCell ref="B4:C4"/>
    <mergeCell ref="B10:C10"/>
    <mergeCell ref="B19:C19"/>
    <mergeCell ref="B18:C18"/>
  </mergeCells>
  <pageMargins left="0.7" right="0.7" top="0.75" bottom="0.75" header="0.3" footer="0.3"/>
  <pageSetup paperSize="8" orientation="landscape"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77E0-4AFA-4385-84CF-9C953A21C557}">
  <sheetPr>
    <pageSetUpPr fitToPage="1"/>
  </sheetPr>
  <dimension ref="A1:XFC41"/>
  <sheetViews>
    <sheetView zoomScale="85" zoomScaleNormal="85" workbookViewId="0">
      <pane xSplit="1" ySplit="6" topLeftCell="B7" activePane="bottomRight" state="frozen"/>
      <selection pane="topRight" activeCell="B1" sqref="B1"/>
      <selection pane="bottomLeft" activeCell="A7" sqref="A7"/>
      <selection pane="bottomRight" activeCell="B7" sqref="B7"/>
    </sheetView>
  </sheetViews>
  <sheetFormatPr defaultColWidth="0" defaultRowHeight="14.5" zeroHeight="1" x14ac:dyDescent="0.35"/>
  <cols>
    <col min="1" max="1" width="3.54296875" customWidth="1"/>
    <col min="2" max="2" width="47.1796875" customWidth="1"/>
    <col min="3" max="3" width="8.7265625" bestFit="1" customWidth="1"/>
    <col min="4" max="4" width="12.453125" customWidth="1"/>
    <col min="5" max="5" width="11.7265625" bestFit="1" customWidth="1"/>
    <col min="6" max="6" width="12.26953125" customWidth="1"/>
    <col min="7" max="7" width="8.7265625" bestFit="1" customWidth="1"/>
    <col min="8" max="8" width="12.26953125" customWidth="1"/>
    <col min="9" max="9" width="69.1796875" customWidth="1"/>
    <col min="10" max="10" width="1.81640625" style="143" customWidth="1"/>
    <col min="11" max="11" width="8.7265625" hidden="1" customWidth="1"/>
    <col min="12" max="16383" width="8.7265625" hidden="1"/>
    <col min="16384" max="16384" width="10.90625" hidden="1"/>
  </cols>
  <sheetData>
    <row r="1" spans="2:10" x14ac:dyDescent="0.35">
      <c r="B1" s="408" t="s">
        <v>498</v>
      </c>
      <c r="C1" s="408"/>
      <c r="D1" s="408"/>
      <c r="E1" s="408"/>
      <c r="F1" s="408"/>
      <c r="G1" s="408"/>
      <c r="H1" s="408"/>
      <c r="I1" s="408"/>
    </row>
    <row r="2" spans="2:10" x14ac:dyDescent="0.35"/>
    <row r="3" spans="2:10" x14ac:dyDescent="0.35">
      <c r="B3" s="409" t="s">
        <v>6</v>
      </c>
      <c r="C3" s="409"/>
      <c r="D3" s="409"/>
    </row>
    <row r="4" spans="2:10" x14ac:dyDescent="0.35"/>
    <row r="5" spans="2:10" x14ac:dyDescent="0.35">
      <c r="B5" s="185"/>
      <c r="C5" s="396" t="s">
        <v>94</v>
      </c>
      <c r="D5" s="397"/>
      <c r="E5" s="397" t="s">
        <v>95</v>
      </c>
      <c r="F5" s="397"/>
      <c r="G5" s="397" t="s">
        <v>96</v>
      </c>
      <c r="H5" s="397"/>
      <c r="I5" s="397" t="s">
        <v>5</v>
      </c>
    </row>
    <row r="6" spans="2:10" s="1" customFormat="1" ht="58" x14ac:dyDescent="0.35">
      <c r="B6" s="186"/>
      <c r="C6" s="292" t="s">
        <v>97</v>
      </c>
      <c r="D6" s="293" t="s">
        <v>98</v>
      </c>
      <c r="E6" s="293" t="s">
        <v>97</v>
      </c>
      <c r="F6" s="293" t="s">
        <v>98</v>
      </c>
      <c r="G6" s="293" t="s">
        <v>97</v>
      </c>
      <c r="H6" s="293" t="s">
        <v>98</v>
      </c>
      <c r="I6" s="397"/>
      <c r="J6" s="278"/>
    </row>
    <row r="7" spans="2:10" x14ac:dyDescent="0.35">
      <c r="B7" s="114" t="s">
        <v>99</v>
      </c>
      <c r="C7" s="118">
        <v>89</v>
      </c>
      <c r="D7" s="251">
        <v>3.0000000000000001E-3</v>
      </c>
      <c r="E7" s="118">
        <v>150</v>
      </c>
      <c r="F7" s="251">
        <v>5.0000000000000001E-3</v>
      </c>
      <c r="G7" s="404"/>
      <c r="H7" s="405"/>
      <c r="I7" s="115" t="s">
        <v>100</v>
      </c>
    </row>
    <row r="8" spans="2:10" x14ac:dyDescent="0.35">
      <c r="B8" s="126" t="s">
        <v>477</v>
      </c>
      <c r="C8" s="119">
        <v>4838</v>
      </c>
      <c r="D8" s="252"/>
      <c r="E8" s="119">
        <v>4358</v>
      </c>
      <c r="F8" s="252"/>
      <c r="G8" s="406"/>
      <c r="H8" s="407"/>
      <c r="I8" s="127" t="s">
        <v>101</v>
      </c>
    </row>
    <row r="9" spans="2:10" ht="29" x14ac:dyDescent="0.35">
      <c r="B9" s="126" t="s">
        <v>503</v>
      </c>
      <c r="C9" s="123">
        <v>4927</v>
      </c>
      <c r="D9" s="251">
        <v>0.16600000000000001</v>
      </c>
      <c r="E9" s="123">
        <v>4508</v>
      </c>
      <c r="F9" s="251">
        <v>0.152</v>
      </c>
      <c r="G9" s="123">
        <v>5452</v>
      </c>
      <c r="H9" s="251">
        <v>0.189</v>
      </c>
      <c r="I9" s="127" t="s">
        <v>102</v>
      </c>
    </row>
    <row r="10" spans="2:10" ht="29" x14ac:dyDescent="0.35">
      <c r="B10" s="126" t="s">
        <v>478</v>
      </c>
      <c r="C10" s="124">
        <v>-3989</v>
      </c>
      <c r="D10" s="253"/>
      <c r="E10" s="124">
        <v>-3989</v>
      </c>
      <c r="F10" s="253"/>
      <c r="G10" s="124">
        <v>-4794</v>
      </c>
      <c r="H10" s="253"/>
      <c r="I10" s="127" t="s">
        <v>103</v>
      </c>
    </row>
    <row r="11" spans="2:10" x14ac:dyDescent="0.35">
      <c r="B11" s="126" t="s">
        <v>104</v>
      </c>
      <c r="C11" s="118">
        <v>938</v>
      </c>
      <c r="D11" s="251">
        <v>3.2000000000000001E-2</v>
      </c>
      <c r="E11" s="118">
        <v>519</v>
      </c>
      <c r="F11" s="251">
        <v>1.7000000000000001E-2</v>
      </c>
      <c r="G11" s="118">
        <v>658</v>
      </c>
      <c r="H11" s="251">
        <v>2.3E-2</v>
      </c>
      <c r="I11" s="127" t="s">
        <v>105</v>
      </c>
    </row>
    <row r="12" spans="2:10" x14ac:dyDescent="0.35">
      <c r="B12" s="126" t="s">
        <v>106</v>
      </c>
      <c r="C12" s="121">
        <v>3688</v>
      </c>
      <c r="D12" s="253">
        <v>0.124</v>
      </c>
      <c r="E12" s="121">
        <v>4107</v>
      </c>
      <c r="F12" s="253">
        <v>0.13800000000000001</v>
      </c>
      <c r="G12" s="121">
        <v>2792</v>
      </c>
      <c r="H12" s="253">
        <v>9.7000000000000003E-2</v>
      </c>
      <c r="I12" s="127" t="s">
        <v>107</v>
      </c>
    </row>
    <row r="13" spans="2:10" x14ac:dyDescent="0.35">
      <c r="B13" s="126" t="s">
        <v>108</v>
      </c>
      <c r="C13" s="123">
        <v>4626</v>
      </c>
      <c r="D13" s="251">
        <v>0.156</v>
      </c>
      <c r="E13" s="123">
        <v>4626</v>
      </c>
      <c r="F13" s="251">
        <v>0.156</v>
      </c>
      <c r="G13" s="123">
        <v>3450</v>
      </c>
      <c r="H13" s="251">
        <v>0.12</v>
      </c>
      <c r="I13" s="127" t="s">
        <v>109</v>
      </c>
    </row>
    <row r="14" spans="2:10" ht="29" x14ac:dyDescent="0.35">
      <c r="B14" s="126" t="s">
        <v>504</v>
      </c>
      <c r="C14" s="121">
        <v>25037</v>
      </c>
      <c r="D14" s="253">
        <v>0.84399999999999997</v>
      </c>
      <c r="E14" s="121">
        <v>25037</v>
      </c>
      <c r="F14" s="253">
        <v>0.84399999999999997</v>
      </c>
      <c r="G14" s="121">
        <v>25376</v>
      </c>
      <c r="H14" s="253">
        <v>0.88</v>
      </c>
      <c r="I14" s="127" t="s">
        <v>110</v>
      </c>
    </row>
    <row r="15" spans="2:10" ht="44" thickBot="1" x14ac:dyDescent="0.4">
      <c r="B15" s="370" t="s">
        <v>111</v>
      </c>
      <c r="C15" s="371">
        <v>29663</v>
      </c>
      <c r="D15" s="372">
        <v>1</v>
      </c>
      <c r="E15" s="371">
        <v>29663</v>
      </c>
      <c r="F15" s="372">
        <v>1</v>
      </c>
      <c r="G15" s="371">
        <v>28826</v>
      </c>
      <c r="H15" s="372">
        <v>1</v>
      </c>
      <c r="I15" s="127" t="s">
        <v>112</v>
      </c>
    </row>
    <row r="16" spans="2:10" ht="5.15" customHeight="1" thickTop="1" x14ac:dyDescent="0.35">
      <c r="B16" s="126"/>
      <c r="C16" s="128"/>
      <c r="D16" s="254"/>
      <c r="E16" s="128"/>
      <c r="F16" s="254"/>
      <c r="G16" s="128"/>
      <c r="H16" s="255"/>
      <c r="I16" s="127"/>
    </row>
    <row r="17" spans="1:10" x14ac:dyDescent="0.35">
      <c r="B17" s="126"/>
      <c r="C17" s="120"/>
      <c r="D17" s="252"/>
      <c r="E17" s="120"/>
      <c r="F17" s="252"/>
      <c r="G17" s="120"/>
      <c r="H17" s="256"/>
      <c r="I17" s="127"/>
    </row>
    <row r="18" spans="1:10" x14ac:dyDescent="0.35">
      <c r="B18" s="126" t="s">
        <v>113</v>
      </c>
      <c r="C18" s="120">
        <v>16</v>
      </c>
      <c r="D18" s="252">
        <v>1E-3</v>
      </c>
      <c r="E18" s="120">
        <v>16</v>
      </c>
      <c r="F18" s="252">
        <v>0</v>
      </c>
      <c r="G18" s="120">
        <v>19</v>
      </c>
      <c r="H18" s="256">
        <v>1E-3</v>
      </c>
      <c r="I18" s="127" t="s">
        <v>114</v>
      </c>
    </row>
    <row r="19" spans="1:10" x14ac:dyDescent="0.35">
      <c r="B19" s="116" t="s">
        <v>115</v>
      </c>
      <c r="C19" s="125">
        <v>659</v>
      </c>
      <c r="D19" s="253">
        <v>2.1999999999999999E-2</v>
      </c>
      <c r="E19" s="125">
        <v>659</v>
      </c>
      <c r="F19" s="253">
        <v>1.4999999999999999E-2</v>
      </c>
      <c r="G19" s="121">
        <v>1320</v>
      </c>
      <c r="H19" s="257">
        <v>4.5999999999999999E-2</v>
      </c>
      <c r="I19" s="117" t="s">
        <v>116</v>
      </c>
    </row>
    <row r="20" spans="1:10" ht="4" customHeight="1" x14ac:dyDescent="0.35">
      <c r="B20" s="126"/>
      <c r="C20" s="313"/>
      <c r="D20" s="313"/>
      <c r="E20" s="313"/>
      <c r="F20" s="313"/>
      <c r="G20" s="313"/>
      <c r="H20" s="313"/>
      <c r="I20" s="127"/>
    </row>
    <row r="21" spans="1:10" s="1" customFormat="1" ht="29" x14ac:dyDescent="0.35">
      <c r="B21" s="279"/>
      <c r="C21" s="293" t="s">
        <v>97</v>
      </c>
      <c r="D21" s="293" t="s">
        <v>117</v>
      </c>
      <c r="E21" s="293" t="s">
        <v>97</v>
      </c>
      <c r="F21" s="293" t="s">
        <v>117</v>
      </c>
      <c r="G21" s="293" t="s">
        <v>97</v>
      </c>
      <c r="H21" s="293" t="s">
        <v>118</v>
      </c>
      <c r="I21" s="293" t="s">
        <v>5</v>
      </c>
      <c r="J21" s="278"/>
    </row>
    <row r="22" spans="1:10" ht="29.5" customHeight="1" x14ac:dyDescent="0.35">
      <c r="A22" s="194"/>
      <c r="B22" s="118" t="s">
        <v>119</v>
      </c>
      <c r="C22" s="123">
        <v>36995</v>
      </c>
      <c r="D22" s="251">
        <v>0.25900000000000001</v>
      </c>
      <c r="E22" s="123">
        <v>36995</v>
      </c>
      <c r="F22" s="251">
        <v>0.25900000000000001</v>
      </c>
      <c r="G22" s="123">
        <v>31472</v>
      </c>
      <c r="H22" s="251">
        <v>0.23699999999999999</v>
      </c>
      <c r="I22" s="118" t="s">
        <v>499</v>
      </c>
    </row>
    <row r="23" spans="1:10" x14ac:dyDescent="0.35">
      <c r="B23" s="120" t="s">
        <v>120</v>
      </c>
      <c r="C23" s="121">
        <v>76155</v>
      </c>
      <c r="D23" s="253">
        <v>0.53300000000000003</v>
      </c>
      <c r="E23" s="121">
        <v>76155</v>
      </c>
      <c r="F23" s="253">
        <v>0.53300000000000003</v>
      </c>
      <c r="G23" s="121">
        <v>72777</v>
      </c>
      <c r="H23" s="253">
        <v>0.54700000000000004</v>
      </c>
      <c r="I23" s="120" t="s">
        <v>500</v>
      </c>
    </row>
    <row r="24" spans="1:10" x14ac:dyDescent="0.35">
      <c r="B24" s="130" t="s">
        <v>121</v>
      </c>
      <c r="C24" s="123">
        <v>113150</v>
      </c>
      <c r="D24" s="251">
        <v>0.79200000000000004</v>
      </c>
      <c r="E24" s="123">
        <v>113150</v>
      </c>
      <c r="F24" s="251">
        <v>0.79200000000000004</v>
      </c>
      <c r="G24" s="123">
        <v>104249</v>
      </c>
      <c r="H24" s="251">
        <v>0.78300000000000003</v>
      </c>
      <c r="I24" s="120" t="s">
        <v>122</v>
      </c>
    </row>
    <row r="25" spans="1:10" x14ac:dyDescent="0.35">
      <c r="B25" s="130" t="s">
        <v>123</v>
      </c>
      <c r="C25" s="121">
        <v>29663</v>
      </c>
      <c r="D25" s="253">
        <v>0.20799999999999999</v>
      </c>
      <c r="E25" s="121">
        <v>29663</v>
      </c>
      <c r="F25" s="253">
        <v>0.20799999999999999</v>
      </c>
      <c r="G25" s="121">
        <v>28826</v>
      </c>
      <c r="H25" s="253">
        <v>0.217</v>
      </c>
      <c r="I25" s="120"/>
    </row>
    <row r="26" spans="1:10" ht="34.5" customHeight="1" x14ac:dyDescent="0.35">
      <c r="B26" s="120" t="s">
        <v>124</v>
      </c>
      <c r="C26" s="129">
        <v>142813</v>
      </c>
      <c r="D26" s="224">
        <v>1</v>
      </c>
      <c r="E26" s="129">
        <v>142813</v>
      </c>
      <c r="F26" s="258">
        <v>1</v>
      </c>
      <c r="G26" s="129">
        <v>133075</v>
      </c>
      <c r="H26" s="258">
        <v>1</v>
      </c>
      <c r="I26" s="120" t="s">
        <v>125</v>
      </c>
    </row>
    <row r="27" spans="1:10" ht="29" x14ac:dyDescent="0.35">
      <c r="B27" s="120" t="s">
        <v>126</v>
      </c>
      <c r="C27" s="124">
        <v>-169</v>
      </c>
      <c r="D27" s="252"/>
      <c r="E27" s="124">
        <v>-169</v>
      </c>
      <c r="F27" s="252"/>
      <c r="G27" s="124">
        <v>-541</v>
      </c>
      <c r="H27" s="252"/>
      <c r="I27" s="120" t="s">
        <v>127</v>
      </c>
    </row>
    <row r="28" spans="1:10" ht="15" thickBot="1" x14ac:dyDescent="0.4">
      <c r="B28" s="132" t="s">
        <v>128</v>
      </c>
      <c r="C28" s="131">
        <v>142644</v>
      </c>
      <c r="D28" s="259"/>
      <c r="E28" s="131">
        <v>142644</v>
      </c>
      <c r="F28" s="259"/>
      <c r="G28" s="131">
        <v>132534</v>
      </c>
      <c r="H28" s="259"/>
      <c r="I28" s="125" t="s">
        <v>129</v>
      </c>
    </row>
    <row r="29" spans="1:10" ht="4.5" customHeight="1" thickTop="1" x14ac:dyDescent="0.35">
      <c r="B29" s="120"/>
      <c r="C29" s="120"/>
      <c r="D29" s="251"/>
      <c r="E29" s="127"/>
      <c r="F29" s="252"/>
      <c r="G29" s="120"/>
      <c r="H29" s="260"/>
      <c r="I29" s="118"/>
    </row>
    <row r="30" spans="1:10" x14ac:dyDescent="0.35">
      <c r="B30" s="120" t="s">
        <v>130</v>
      </c>
      <c r="C30" s="120">
        <v>89</v>
      </c>
      <c r="D30" s="122">
        <v>5.9999999999999995E-4</v>
      </c>
      <c r="E30" s="314"/>
      <c r="F30" s="315"/>
      <c r="G30" s="314"/>
      <c r="H30" s="315"/>
      <c r="I30" s="120"/>
    </row>
    <row r="31" spans="1:10" ht="72.5" x14ac:dyDescent="0.35">
      <c r="B31" s="120" t="s">
        <v>505</v>
      </c>
      <c r="C31" s="137">
        <v>20666</v>
      </c>
      <c r="D31" s="252">
        <v>0.14499999999999999</v>
      </c>
      <c r="E31" s="138">
        <v>20666</v>
      </c>
      <c r="F31" s="252">
        <v>0.14499999999999999</v>
      </c>
      <c r="G31" s="137">
        <v>20204</v>
      </c>
      <c r="H31" s="260">
        <v>0.152</v>
      </c>
      <c r="I31" s="120" t="s">
        <v>131</v>
      </c>
    </row>
    <row r="32" spans="1:10" x14ac:dyDescent="0.35">
      <c r="B32" s="398"/>
      <c r="C32" s="399"/>
      <c r="D32" s="399"/>
      <c r="E32" s="399"/>
      <c r="F32" s="399"/>
      <c r="G32" s="399"/>
      <c r="H32" s="399"/>
      <c r="I32" s="400"/>
    </row>
    <row r="33" spans="2:9" x14ac:dyDescent="0.35">
      <c r="B33" s="290" t="s">
        <v>518</v>
      </c>
      <c r="C33" s="342"/>
      <c r="D33" s="342"/>
      <c r="E33" s="342"/>
      <c r="F33" s="342"/>
      <c r="G33" s="342"/>
      <c r="H33" s="342"/>
      <c r="I33" s="291"/>
    </row>
    <row r="34" spans="2:9" x14ac:dyDescent="0.35">
      <c r="B34" s="401" t="s">
        <v>132</v>
      </c>
      <c r="C34" s="402"/>
      <c r="D34" s="402"/>
      <c r="E34" s="402"/>
      <c r="F34" s="402"/>
      <c r="G34" s="402"/>
      <c r="H34" s="402"/>
      <c r="I34" s="403"/>
    </row>
    <row r="35" spans="2:9" ht="14.5" customHeight="1" x14ac:dyDescent="0.35">
      <c r="B35" s="401" t="s">
        <v>133</v>
      </c>
      <c r="C35" s="402"/>
      <c r="D35" s="402"/>
      <c r="E35" s="402"/>
      <c r="F35" s="402"/>
      <c r="G35" s="402"/>
      <c r="H35" s="402"/>
      <c r="I35" s="403"/>
    </row>
    <row r="36" spans="2:9" ht="27" customHeight="1" x14ac:dyDescent="0.35">
      <c r="B36" s="401" t="s">
        <v>134</v>
      </c>
      <c r="C36" s="402"/>
      <c r="D36" s="402"/>
      <c r="E36" s="402"/>
      <c r="F36" s="402"/>
      <c r="G36" s="402"/>
      <c r="H36" s="402"/>
      <c r="I36" s="403"/>
    </row>
    <row r="37" spans="2:9" ht="41.5" customHeight="1" x14ac:dyDescent="0.35">
      <c r="B37" s="401" t="s">
        <v>501</v>
      </c>
      <c r="C37" s="402"/>
      <c r="D37" s="402"/>
      <c r="E37" s="402"/>
      <c r="F37" s="402"/>
      <c r="G37" s="402"/>
      <c r="H37" s="402"/>
      <c r="I37" s="403"/>
    </row>
    <row r="38" spans="2:9" ht="27.65" customHeight="1" x14ac:dyDescent="0.35">
      <c r="B38" s="401" t="s">
        <v>506</v>
      </c>
      <c r="C38" s="402"/>
      <c r="D38" s="402"/>
      <c r="E38" s="402"/>
      <c r="F38" s="402"/>
      <c r="G38" s="402"/>
      <c r="H38" s="402"/>
      <c r="I38" s="403"/>
    </row>
    <row r="39" spans="2:9" ht="28.5" customHeight="1" x14ac:dyDescent="0.35">
      <c r="B39" s="393" t="s">
        <v>502</v>
      </c>
      <c r="C39" s="394"/>
      <c r="D39" s="394"/>
      <c r="E39" s="394"/>
      <c r="F39" s="394"/>
      <c r="G39" s="394"/>
      <c r="H39" s="394"/>
      <c r="I39" s="395"/>
    </row>
    <row r="40" spans="2:9" x14ac:dyDescent="0.35">
      <c r="B40" s="112"/>
      <c r="C40" s="112"/>
      <c r="D40" s="112"/>
      <c r="E40" s="65"/>
      <c r="F40" s="112"/>
      <c r="G40" s="112"/>
      <c r="H40" s="112"/>
      <c r="I40" s="112"/>
    </row>
    <row r="41" spans="2:9" x14ac:dyDescent="0.35"/>
  </sheetData>
  <sheetProtection algorithmName="SHA-512" hashValue="V8seAKivPfWaJU2q4Om4sUh62tmYXRbAyMdKsgY85Dbx0mNjvOCv+HRQXaRPVZiwqTB0ZawLsuZvxevjtReHhg==" saltValue="+yfPfE0vJNa7m0E/2kqouA==" spinCount="100000" sheet="1" objects="1" scenarios="1"/>
  <mergeCells count="14">
    <mergeCell ref="B1:I1"/>
    <mergeCell ref="B3:D3"/>
    <mergeCell ref="B37:I37"/>
    <mergeCell ref="B35:I35"/>
    <mergeCell ref="B36:I36"/>
    <mergeCell ref="B34:I34"/>
    <mergeCell ref="B39:I39"/>
    <mergeCell ref="C5:D5"/>
    <mergeCell ref="E5:F5"/>
    <mergeCell ref="G5:H5"/>
    <mergeCell ref="I5:I6"/>
    <mergeCell ref="B32:I32"/>
    <mergeCell ref="B38:I38"/>
    <mergeCell ref="G7:H8"/>
  </mergeCells>
  <pageMargins left="0.7" right="0.7" top="0.75" bottom="0.75" header="0.3" footer="0.3"/>
  <pageSetup paperSize="8" scale="85"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D2B0-6ACC-4B36-8B6C-300DE80F8047}">
  <sheetPr>
    <pageSetUpPr fitToPage="1"/>
  </sheetPr>
  <dimension ref="A1:XFC25"/>
  <sheetViews>
    <sheetView showGridLines="0" zoomScale="85" zoomScaleNormal="85" zoomScaleSheetLayoutView="70" workbookViewId="0">
      <pane xSplit="1" ySplit="6" topLeftCell="B7" activePane="bottomRight" state="frozen"/>
      <selection activeCell="B39" sqref="B34:I39"/>
      <selection pane="topRight" activeCell="B39" sqref="B34:I39"/>
      <selection pane="bottomLeft" activeCell="B39" sqref="B34:I39"/>
      <selection pane="bottomRight" activeCell="B7" sqref="B7"/>
    </sheetView>
  </sheetViews>
  <sheetFormatPr defaultColWidth="0" defaultRowHeight="14.5" zeroHeight="1" x14ac:dyDescent="0.35"/>
  <cols>
    <col min="1" max="1" width="3.54296875" style="102" customWidth="1"/>
    <col min="2" max="2" width="14" style="102" customWidth="1"/>
    <col min="3" max="3" width="29.54296875" style="102" customWidth="1"/>
    <col min="4" max="4" width="21.26953125" style="102" customWidth="1"/>
    <col min="5" max="5" width="13.26953125" style="102" customWidth="1"/>
    <col min="6" max="6" width="11.81640625" style="102" customWidth="1"/>
    <col min="7" max="7" width="12.54296875" style="102" customWidth="1"/>
    <col min="8" max="8" width="23.26953125" style="102" customWidth="1"/>
    <col min="9" max="9" width="23.1796875" style="102" customWidth="1"/>
    <col min="10" max="16383" width="8.7265625" style="102" hidden="1"/>
    <col min="16384" max="16384" width="2.1796875" style="102" customWidth="1"/>
  </cols>
  <sheetData>
    <row r="1" spans="2:9" x14ac:dyDescent="0.35"/>
    <row r="2" spans="2:9" ht="59.15" customHeight="1" x14ac:dyDescent="0.35">
      <c r="B2" s="419" t="s">
        <v>479</v>
      </c>
      <c r="C2" s="419"/>
      <c r="D2" s="419"/>
      <c r="E2" s="419"/>
      <c r="F2" s="419"/>
      <c r="G2" s="419"/>
      <c r="H2" s="419"/>
      <c r="I2" s="419"/>
    </row>
    <row r="3" spans="2:9" x14ac:dyDescent="0.35"/>
    <row r="4" spans="2:9" x14ac:dyDescent="0.35">
      <c r="B4" s="67" t="s">
        <v>135</v>
      </c>
      <c r="C4" s="96"/>
      <c r="D4" s="96"/>
      <c r="E4" s="67"/>
      <c r="F4" s="67"/>
      <c r="G4" s="67"/>
      <c r="H4" s="282"/>
      <c r="I4" s="282"/>
    </row>
    <row r="5" spans="2:9" x14ac:dyDescent="0.35">
      <c r="B5" s="103"/>
      <c r="C5" s="103"/>
      <c r="D5" s="103"/>
      <c r="E5" s="103"/>
      <c r="F5" s="103"/>
      <c r="G5" s="103"/>
      <c r="H5" s="103"/>
      <c r="I5" s="103"/>
    </row>
    <row r="6" spans="2:9" s="178" customFormat="1" ht="74.5" x14ac:dyDescent="0.35">
      <c r="B6" s="420" t="s">
        <v>136</v>
      </c>
      <c r="C6" s="421"/>
      <c r="D6" s="276" t="s">
        <v>137</v>
      </c>
      <c r="E6" s="277" t="s">
        <v>138</v>
      </c>
      <c r="F6" s="277" t="s">
        <v>139</v>
      </c>
      <c r="G6" s="277" t="s">
        <v>140</v>
      </c>
      <c r="H6" s="277" t="s">
        <v>141</v>
      </c>
      <c r="I6" s="277" t="s">
        <v>142</v>
      </c>
    </row>
    <row r="7" spans="2:9" x14ac:dyDescent="0.35">
      <c r="B7" s="104" t="s">
        <v>143</v>
      </c>
      <c r="C7" s="104" t="s">
        <v>144</v>
      </c>
      <c r="D7" s="105">
        <f>+'G - 1.1'!AE58</f>
        <v>89</v>
      </c>
      <c r="E7" s="199">
        <f>+'G - 1.1'!AE58/'G - 1.1'!D58</f>
        <v>3.0003708323500656E-3</v>
      </c>
      <c r="F7" s="199">
        <f>+'G - 1.2'!AE58/'G - 1.2'!D58</f>
        <v>5.0568047736237066E-3</v>
      </c>
      <c r="G7" s="106">
        <f>+D7/'G - 1.1'!D63</f>
        <v>6.2319256650304939E-4</v>
      </c>
      <c r="H7" s="199">
        <f>+'G - 1.1'!D42/'G - 1.1'!D63</f>
        <v>0.14470671437474181</v>
      </c>
      <c r="I7" s="199">
        <f>'G - 1.1'!D59/'G - 1.1'!D63</f>
        <v>0.7922948190991016</v>
      </c>
    </row>
    <row r="8" spans="2:9" x14ac:dyDescent="0.35">
      <c r="B8" s="316"/>
      <c r="C8" s="317"/>
      <c r="D8" s="317"/>
      <c r="E8" s="318"/>
      <c r="F8" s="318"/>
      <c r="G8" s="317"/>
      <c r="H8" s="319"/>
      <c r="I8" s="320"/>
    </row>
    <row r="9" spans="2:9" s="178" customFormat="1" ht="74.5" x14ac:dyDescent="0.35">
      <c r="B9" s="420" t="s">
        <v>136</v>
      </c>
      <c r="C9" s="421"/>
      <c r="D9" s="277" t="s">
        <v>145</v>
      </c>
      <c r="E9" s="277" t="s">
        <v>138</v>
      </c>
      <c r="F9" s="277" t="s">
        <v>139</v>
      </c>
      <c r="G9" s="277" t="s">
        <v>140</v>
      </c>
      <c r="H9" s="277" t="s">
        <v>141</v>
      </c>
      <c r="I9" s="277" t="s">
        <v>142</v>
      </c>
    </row>
    <row r="10" spans="2:9" x14ac:dyDescent="0.35">
      <c r="B10" s="105" t="s">
        <v>483</v>
      </c>
      <c r="C10" s="107" t="s">
        <v>146</v>
      </c>
      <c r="D10" s="105">
        <v>51</v>
      </c>
      <c r="E10" s="199">
        <v>1.5699999999999999E-2</v>
      </c>
      <c r="F10" s="199">
        <v>3.1699999999999999E-2</v>
      </c>
      <c r="G10" s="106">
        <v>4.0000000000000002E-4</v>
      </c>
      <c r="H10" s="199">
        <v>1.9E-2</v>
      </c>
      <c r="I10" s="199">
        <v>1.7299999999999999E-2</v>
      </c>
    </row>
    <row r="11" spans="2:9" ht="16.5" x14ac:dyDescent="0.35">
      <c r="B11" s="107"/>
      <c r="C11" s="107" t="s">
        <v>147</v>
      </c>
      <c r="D11" s="108" t="s">
        <v>148</v>
      </c>
      <c r="E11" s="108" t="s">
        <v>148</v>
      </c>
      <c r="F11" s="108" t="s">
        <v>148</v>
      </c>
      <c r="G11" s="422"/>
      <c r="H11" s="423"/>
      <c r="I11" s="424"/>
    </row>
    <row r="12" spans="2:9" x14ac:dyDescent="0.35">
      <c r="B12" s="107"/>
      <c r="C12" s="107" t="s">
        <v>149</v>
      </c>
      <c r="D12" s="105">
        <v>81</v>
      </c>
      <c r="E12" s="199">
        <v>8.1735620585267413E-2</v>
      </c>
      <c r="F12" s="199">
        <v>0.31685166498486378</v>
      </c>
      <c r="G12" s="425"/>
      <c r="H12" s="426"/>
      <c r="I12" s="427"/>
    </row>
    <row r="13" spans="2:9" ht="16.5" x14ac:dyDescent="0.35">
      <c r="B13" s="107"/>
      <c r="C13" s="107" t="s">
        <v>150</v>
      </c>
      <c r="D13" s="109">
        <v>0</v>
      </c>
      <c r="E13" s="109">
        <v>0</v>
      </c>
      <c r="F13" s="109">
        <v>0</v>
      </c>
      <c r="G13" s="425"/>
      <c r="H13" s="426"/>
      <c r="I13" s="427"/>
    </row>
    <row r="14" spans="2:9" ht="16.5" x14ac:dyDescent="0.35">
      <c r="B14" s="110"/>
      <c r="C14" s="110" t="s">
        <v>151</v>
      </c>
      <c r="D14" s="111" t="s">
        <v>148</v>
      </c>
      <c r="E14" s="111" t="s">
        <v>148</v>
      </c>
      <c r="F14" s="111" t="s">
        <v>148</v>
      </c>
      <c r="G14" s="425"/>
      <c r="H14" s="426"/>
      <c r="I14" s="427"/>
    </row>
    <row r="15" spans="2:9" x14ac:dyDescent="0.35">
      <c r="B15" s="428"/>
      <c r="C15" s="429"/>
      <c r="D15" s="429"/>
      <c r="E15" s="429"/>
      <c r="F15" s="429"/>
      <c r="G15" s="429"/>
      <c r="H15" s="429"/>
      <c r="I15" s="430"/>
    </row>
    <row r="16" spans="2:9" x14ac:dyDescent="0.35">
      <c r="B16" s="295" t="s">
        <v>518</v>
      </c>
      <c r="C16" s="343"/>
      <c r="D16" s="343"/>
      <c r="E16" s="343"/>
      <c r="F16" s="343"/>
      <c r="G16" s="343"/>
      <c r="H16" s="343"/>
      <c r="I16" s="294"/>
    </row>
    <row r="17" spans="1:9" x14ac:dyDescent="0.35">
      <c r="B17" s="416" t="s">
        <v>152</v>
      </c>
      <c r="C17" s="417"/>
      <c r="D17" s="417"/>
      <c r="E17" s="417"/>
      <c r="F17" s="417"/>
      <c r="G17" s="417"/>
      <c r="H17" s="417"/>
      <c r="I17" s="418"/>
    </row>
    <row r="18" spans="1:9" ht="14.15" customHeight="1" x14ac:dyDescent="0.35">
      <c r="B18" s="410" t="s">
        <v>153</v>
      </c>
      <c r="C18" s="411"/>
      <c r="D18" s="411"/>
      <c r="E18" s="411"/>
      <c r="F18" s="411"/>
      <c r="G18" s="411"/>
      <c r="H18" s="411"/>
      <c r="I18" s="412"/>
    </row>
    <row r="19" spans="1:9" ht="27.75" customHeight="1" x14ac:dyDescent="0.35">
      <c r="B19" s="416" t="s">
        <v>154</v>
      </c>
      <c r="C19" s="417"/>
      <c r="D19" s="417"/>
      <c r="E19" s="417"/>
      <c r="F19" s="417"/>
      <c r="G19" s="417"/>
      <c r="H19" s="417"/>
      <c r="I19" s="418"/>
    </row>
    <row r="20" spans="1:9" x14ac:dyDescent="0.35">
      <c r="B20" s="410" t="s">
        <v>155</v>
      </c>
      <c r="C20" s="411"/>
      <c r="D20" s="411"/>
      <c r="E20" s="411"/>
      <c r="F20" s="411"/>
      <c r="G20" s="411"/>
      <c r="H20" s="411"/>
      <c r="I20" s="412"/>
    </row>
    <row r="21" spans="1:9" ht="25" customHeight="1" x14ac:dyDescent="0.35">
      <c r="B21" s="416" t="s">
        <v>156</v>
      </c>
      <c r="C21" s="417"/>
      <c r="D21" s="417"/>
      <c r="E21" s="417"/>
      <c r="F21" s="417"/>
      <c r="G21" s="417"/>
      <c r="H21" s="417"/>
      <c r="I21" s="418"/>
    </row>
    <row r="22" spans="1:9" ht="16" customHeight="1" x14ac:dyDescent="0.35">
      <c r="B22" s="416" t="s">
        <v>157</v>
      </c>
      <c r="C22" s="417"/>
      <c r="D22" s="417"/>
      <c r="E22" s="417"/>
      <c r="F22" s="417"/>
      <c r="G22" s="417"/>
      <c r="H22" s="417"/>
      <c r="I22" s="418"/>
    </row>
    <row r="23" spans="1:9" x14ac:dyDescent="0.35">
      <c r="B23" s="416" t="s">
        <v>158</v>
      </c>
      <c r="C23" s="417"/>
      <c r="D23" s="417"/>
      <c r="E23" s="417"/>
      <c r="F23" s="417"/>
      <c r="G23" s="417"/>
      <c r="H23" s="417"/>
      <c r="I23" s="418"/>
    </row>
    <row r="24" spans="1:9" ht="28.5" customHeight="1" x14ac:dyDescent="0.35">
      <c r="B24" s="413" t="s">
        <v>159</v>
      </c>
      <c r="C24" s="414"/>
      <c r="D24" s="414"/>
      <c r="E24" s="414"/>
      <c r="F24" s="414"/>
      <c r="G24" s="414"/>
      <c r="H24" s="414"/>
      <c r="I24" s="415"/>
    </row>
    <row r="25" spans="1:9" ht="15.65" customHeight="1" x14ac:dyDescent="0.35">
      <c r="A25" s="193"/>
      <c r="B25" s="112"/>
      <c r="C25" s="112"/>
      <c r="D25" s="112"/>
      <c r="E25" s="112"/>
      <c r="F25" s="112"/>
      <c r="G25" s="112"/>
      <c r="H25" s="112"/>
      <c r="I25" s="112"/>
    </row>
  </sheetData>
  <sheetProtection algorithmName="SHA-512" hashValue="bcmCtr5cHbzDEf07OssiOhyVLrPn6sL8KHWy/XqCuzu3xNsBlCyEII4wQyIPL33ugnlT2KamSYuMOJqvkxX3Dg==" saltValue="ViyjmHrif2dNY9TiAAhooA==" spinCount="100000" sheet="1" objects="1" scenarios="1"/>
  <mergeCells count="13">
    <mergeCell ref="B17:I17"/>
    <mergeCell ref="B2:I2"/>
    <mergeCell ref="B6:C6"/>
    <mergeCell ref="B9:C9"/>
    <mergeCell ref="G11:I14"/>
    <mergeCell ref="B15:I15"/>
    <mergeCell ref="B18:I18"/>
    <mergeCell ref="B24:I24"/>
    <mergeCell ref="B19:I19"/>
    <mergeCell ref="B20:I20"/>
    <mergeCell ref="B21:I21"/>
    <mergeCell ref="B22:I22"/>
    <mergeCell ref="B23:I23"/>
  </mergeCells>
  <pageMargins left="0.7" right="0.7" top="0.75" bottom="0.75" header="0.3" footer="0.3"/>
  <pageSetup paperSize="8" orientation="landscape"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B8576-A9F0-460D-BECD-DD33874F7124}">
  <sheetPr>
    <pageSetUpPr fitToPage="1"/>
  </sheetPr>
  <dimension ref="A1:AI77"/>
  <sheetViews>
    <sheetView showGridLines="0" zoomScale="85" zoomScaleNormal="85"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1.7265625" style="23" customWidth="1"/>
    <col min="2" max="2" width="11.1796875" style="10" customWidth="1"/>
    <col min="3" max="3" width="64.54296875" style="23" customWidth="1"/>
    <col min="4" max="7" width="10" style="23" customWidth="1"/>
    <col min="8" max="8" width="10.7265625" style="23" customWidth="1"/>
    <col min="9" max="11" width="10" style="23" customWidth="1"/>
    <col min="12" max="12" width="11.54296875" style="23" customWidth="1"/>
    <col min="13" max="32" width="10" style="23" customWidth="1"/>
    <col min="33" max="33" width="12.81640625" style="23" customWidth="1"/>
    <col min="34" max="34" width="10" style="23" customWidth="1"/>
    <col min="35" max="35" width="1.26953125" customWidth="1"/>
    <col min="36" max="16384" width="8.54296875" hidden="1"/>
  </cols>
  <sheetData>
    <row r="1" spans="1:34" ht="15" customHeight="1" x14ac:dyDescent="0.35"/>
    <row r="2" spans="1:34" ht="18.5" x14ac:dyDescent="0.35">
      <c r="B2" s="101" t="s">
        <v>13</v>
      </c>
      <c r="C2" s="70"/>
    </row>
    <row r="3" spans="1:34" ht="15" customHeight="1" x14ac:dyDescent="0.35"/>
    <row r="4" spans="1:34" ht="15" customHeight="1" x14ac:dyDescent="0.35">
      <c r="A4" s="10"/>
      <c r="B4" s="431" t="s">
        <v>160</v>
      </c>
      <c r="C4" s="432"/>
      <c r="D4" s="71" t="s">
        <v>161</v>
      </c>
      <c r="E4" s="72" t="s">
        <v>162</v>
      </c>
      <c r="F4" s="72" t="s">
        <v>163</v>
      </c>
      <c r="G4" s="72" t="s">
        <v>164</v>
      </c>
      <c r="H4" s="72" t="s">
        <v>165</v>
      </c>
      <c r="I4" s="72" t="s">
        <v>166</v>
      </c>
      <c r="J4" s="72" t="s">
        <v>167</v>
      </c>
      <c r="K4" s="72" t="s">
        <v>168</v>
      </c>
      <c r="L4" s="72" t="s">
        <v>169</v>
      </c>
      <c r="M4" s="72" t="s">
        <v>170</v>
      </c>
      <c r="N4" s="72" t="s">
        <v>171</v>
      </c>
      <c r="O4" s="72" t="s">
        <v>172</v>
      </c>
      <c r="P4" s="72" t="s">
        <v>173</v>
      </c>
      <c r="Q4" s="72" t="s">
        <v>174</v>
      </c>
      <c r="R4" s="72" t="s">
        <v>175</v>
      </c>
      <c r="S4" s="72" t="s">
        <v>176</v>
      </c>
      <c r="T4" s="72" t="s">
        <v>177</v>
      </c>
      <c r="U4" s="72" t="s">
        <v>178</v>
      </c>
      <c r="V4" s="72" t="s">
        <v>179</v>
      </c>
      <c r="W4" s="72" t="s">
        <v>180</v>
      </c>
      <c r="X4" s="72" t="s">
        <v>181</v>
      </c>
      <c r="Y4" s="72" t="s">
        <v>182</v>
      </c>
      <c r="Z4" s="72" t="s">
        <v>183</v>
      </c>
      <c r="AA4" s="72" t="s">
        <v>184</v>
      </c>
      <c r="AB4" s="72" t="s">
        <v>185</v>
      </c>
      <c r="AC4" s="72" t="s">
        <v>186</v>
      </c>
      <c r="AD4" s="72" t="s">
        <v>187</v>
      </c>
      <c r="AE4" s="72" t="s">
        <v>188</v>
      </c>
      <c r="AF4" s="72" t="s">
        <v>189</v>
      </c>
      <c r="AG4" s="72" t="s">
        <v>190</v>
      </c>
      <c r="AH4" s="72" t="s">
        <v>191</v>
      </c>
    </row>
    <row r="5" spans="1:34" s="1" customFormat="1" x14ac:dyDescent="0.35">
      <c r="A5" s="10"/>
      <c r="B5" s="433"/>
      <c r="C5" s="434"/>
      <c r="D5" s="437" t="s">
        <v>192</v>
      </c>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row>
    <row r="6" spans="1:34" s="1" customFormat="1" x14ac:dyDescent="0.35">
      <c r="A6" s="10"/>
      <c r="B6" s="433"/>
      <c r="C6" s="434"/>
      <c r="D6" s="439" t="s">
        <v>193</v>
      </c>
      <c r="E6" s="440" t="s">
        <v>194</v>
      </c>
      <c r="F6" s="441"/>
      <c r="G6" s="441"/>
      <c r="H6" s="441"/>
      <c r="I6" s="441"/>
      <c r="J6" s="441" t="s">
        <v>195</v>
      </c>
      <c r="K6" s="441"/>
      <c r="L6" s="441"/>
      <c r="M6" s="441"/>
      <c r="N6" s="441" t="s">
        <v>196</v>
      </c>
      <c r="O6" s="441"/>
      <c r="P6" s="441"/>
      <c r="Q6" s="441"/>
      <c r="R6" s="441" t="s">
        <v>197</v>
      </c>
      <c r="S6" s="441"/>
      <c r="T6" s="441"/>
      <c r="U6" s="441"/>
      <c r="V6" s="441" t="s">
        <v>198</v>
      </c>
      <c r="W6" s="441"/>
      <c r="X6" s="441"/>
      <c r="Y6" s="441"/>
      <c r="Z6" s="441" t="s">
        <v>199</v>
      </c>
      <c r="AA6" s="441"/>
      <c r="AB6" s="441"/>
      <c r="AC6" s="441"/>
      <c r="AD6" s="441" t="s">
        <v>200</v>
      </c>
      <c r="AE6" s="441"/>
      <c r="AF6" s="441"/>
      <c r="AG6" s="441"/>
      <c r="AH6" s="441"/>
    </row>
    <row r="7" spans="1:34" s="1" customFormat="1" ht="28" customHeight="1" x14ac:dyDescent="0.35">
      <c r="A7" s="10"/>
      <c r="B7" s="433"/>
      <c r="C7" s="434"/>
      <c r="D7" s="439"/>
      <c r="E7" s="432" t="s">
        <v>201</v>
      </c>
      <c r="F7" s="438"/>
      <c r="G7" s="438"/>
      <c r="H7" s="438"/>
      <c r="I7" s="438"/>
      <c r="J7" s="437" t="s">
        <v>202</v>
      </c>
      <c r="K7" s="438"/>
      <c r="L7" s="438"/>
      <c r="M7" s="438"/>
      <c r="N7" s="437" t="s">
        <v>201</v>
      </c>
      <c r="O7" s="438"/>
      <c r="P7" s="438"/>
      <c r="Q7" s="438"/>
      <c r="R7" s="437" t="s">
        <v>201</v>
      </c>
      <c r="S7" s="438"/>
      <c r="T7" s="438"/>
      <c r="U7" s="438"/>
      <c r="V7" s="437" t="s">
        <v>201</v>
      </c>
      <c r="W7" s="438"/>
      <c r="X7" s="438"/>
      <c r="Y7" s="438"/>
      <c r="Z7" s="437" t="s">
        <v>201</v>
      </c>
      <c r="AA7" s="438"/>
      <c r="AB7" s="438"/>
      <c r="AC7" s="438"/>
      <c r="AD7" s="437" t="s">
        <v>203</v>
      </c>
      <c r="AE7" s="438"/>
      <c r="AF7" s="438"/>
      <c r="AG7" s="438"/>
      <c r="AH7" s="438"/>
    </row>
    <row r="8" spans="1:34" s="1" customFormat="1" ht="33.65" customHeight="1" x14ac:dyDescent="0.35">
      <c r="A8" s="10"/>
      <c r="B8" s="433"/>
      <c r="C8" s="434"/>
      <c r="D8" s="433"/>
      <c r="E8" s="269"/>
      <c r="F8" s="432" t="s">
        <v>204</v>
      </c>
      <c r="G8" s="438"/>
      <c r="H8" s="438"/>
      <c r="I8" s="442"/>
      <c r="J8" s="269"/>
      <c r="K8" s="432" t="s">
        <v>205</v>
      </c>
      <c r="L8" s="438"/>
      <c r="M8" s="442"/>
      <c r="N8" s="269"/>
      <c r="O8" s="432" t="s">
        <v>204</v>
      </c>
      <c r="P8" s="438"/>
      <c r="Q8" s="442"/>
      <c r="R8" s="269"/>
      <c r="S8" s="432" t="s">
        <v>204</v>
      </c>
      <c r="T8" s="438"/>
      <c r="U8" s="442"/>
      <c r="V8" s="269"/>
      <c r="W8" s="432" t="s">
        <v>204</v>
      </c>
      <c r="X8" s="438"/>
      <c r="Y8" s="442"/>
      <c r="Z8" s="269"/>
      <c r="AA8" s="432" t="s">
        <v>204</v>
      </c>
      <c r="AB8" s="438"/>
      <c r="AC8" s="442"/>
      <c r="AD8" s="269"/>
      <c r="AE8" s="432" t="s">
        <v>204</v>
      </c>
      <c r="AF8" s="438"/>
      <c r="AG8" s="438"/>
      <c r="AH8" s="438"/>
    </row>
    <row r="9" spans="1:34" s="1" customFormat="1" ht="46.5" customHeight="1" x14ac:dyDescent="0.35">
      <c r="A9" s="10"/>
      <c r="B9" s="435"/>
      <c r="C9" s="436"/>
      <c r="D9" s="439"/>
      <c r="E9" s="271"/>
      <c r="F9" s="77"/>
      <c r="G9" s="270" t="s">
        <v>206</v>
      </c>
      <c r="H9" s="268" t="s">
        <v>207</v>
      </c>
      <c r="I9" s="268" t="s">
        <v>208</v>
      </c>
      <c r="J9" s="266"/>
      <c r="K9" s="77"/>
      <c r="L9" s="270" t="s">
        <v>209</v>
      </c>
      <c r="M9" s="268" t="s">
        <v>208</v>
      </c>
      <c r="N9" s="266"/>
      <c r="O9" s="77"/>
      <c r="P9" s="270" t="s">
        <v>210</v>
      </c>
      <c r="Q9" s="268" t="s">
        <v>211</v>
      </c>
      <c r="R9" s="266"/>
      <c r="S9" s="77"/>
      <c r="T9" s="270" t="s">
        <v>210</v>
      </c>
      <c r="U9" s="268" t="s">
        <v>211</v>
      </c>
      <c r="V9" s="266"/>
      <c r="W9" s="77"/>
      <c r="X9" s="270" t="s">
        <v>210</v>
      </c>
      <c r="Y9" s="268" t="s">
        <v>211</v>
      </c>
      <c r="Z9" s="266"/>
      <c r="AA9" s="77"/>
      <c r="AB9" s="270" t="s">
        <v>210</v>
      </c>
      <c r="AC9" s="268" t="s">
        <v>211</v>
      </c>
      <c r="AD9" s="266"/>
      <c r="AE9" s="77"/>
      <c r="AF9" s="270" t="s">
        <v>210</v>
      </c>
      <c r="AG9" s="268" t="s">
        <v>212</v>
      </c>
      <c r="AH9" s="268" t="s">
        <v>211</v>
      </c>
    </row>
    <row r="10" spans="1:34" ht="15" customHeight="1" x14ac:dyDescent="0.35">
      <c r="B10" s="7"/>
      <c r="C10" s="51" t="s">
        <v>213</v>
      </c>
      <c r="D10" s="52"/>
      <c r="E10" s="53"/>
      <c r="F10" s="52"/>
      <c r="G10" s="53"/>
      <c r="H10" s="53"/>
      <c r="I10" s="53"/>
      <c r="J10" s="53"/>
      <c r="K10" s="52"/>
      <c r="L10" s="53"/>
      <c r="M10" s="53"/>
      <c r="N10" s="53"/>
      <c r="O10" s="52"/>
      <c r="P10" s="53"/>
      <c r="Q10" s="53"/>
      <c r="R10" s="53"/>
      <c r="S10" s="52"/>
      <c r="T10" s="53"/>
      <c r="U10" s="53"/>
      <c r="V10" s="53"/>
      <c r="W10" s="52"/>
      <c r="X10" s="53"/>
      <c r="Y10" s="53"/>
      <c r="Z10" s="53"/>
      <c r="AA10" s="52"/>
      <c r="AB10" s="53"/>
      <c r="AC10" s="53"/>
      <c r="AD10" s="53"/>
      <c r="AE10" s="52"/>
      <c r="AF10" s="53"/>
      <c r="AG10" s="53"/>
      <c r="AH10" s="53"/>
    </row>
    <row r="11" spans="1:34" s="136" customFormat="1" ht="30" customHeight="1" x14ac:dyDescent="0.35">
      <c r="A11" s="133"/>
      <c r="B11" s="134">
        <v>1</v>
      </c>
      <c r="C11" s="135" t="s">
        <v>214</v>
      </c>
      <c r="D11" s="321">
        <f>+D12+D30+D34+D38</f>
        <v>8997</v>
      </c>
      <c r="E11" s="321">
        <f>+E12+E30+E34+E38</f>
        <v>4891</v>
      </c>
      <c r="F11" s="321">
        <f>+F12+F30+F34+F38</f>
        <v>89</v>
      </c>
      <c r="G11" s="321">
        <f>SUM(G12,G30,G34,G38,G41)</f>
        <v>0</v>
      </c>
      <c r="H11" s="321">
        <f t="shared" ref="H11:M11" si="0">SUM(H12,H30,H34,H38,H41)</f>
        <v>12</v>
      </c>
      <c r="I11" s="321">
        <f t="shared" si="0"/>
        <v>54</v>
      </c>
      <c r="J11" s="321">
        <f t="shared" si="0"/>
        <v>36</v>
      </c>
      <c r="K11" s="321">
        <f t="shared" si="0"/>
        <v>0</v>
      </c>
      <c r="L11" s="321">
        <f t="shared" si="0"/>
        <v>0</v>
      </c>
      <c r="M11" s="321">
        <f t="shared" si="0"/>
        <v>0</v>
      </c>
      <c r="N11" s="326"/>
      <c r="O11" s="326"/>
      <c r="P11" s="327"/>
      <c r="Q11" s="327"/>
      <c r="R11" s="327"/>
      <c r="S11" s="327"/>
      <c r="T11" s="327"/>
      <c r="U11" s="327"/>
      <c r="V11" s="327"/>
      <c r="W11" s="327"/>
      <c r="X11" s="327"/>
      <c r="Y11" s="327"/>
      <c r="Z11" s="327"/>
      <c r="AA11" s="327"/>
      <c r="AB11" s="327"/>
      <c r="AC11" s="327"/>
      <c r="AD11" s="321">
        <f>+J11+E11</f>
        <v>4927</v>
      </c>
      <c r="AE11" s="321">
        <f>+K11+F11</f>
        <v>89</v>
      </c>
      <c r="AF11" s="321">
        <f>+L11+G11</f>
        <v>0</v>
      </c>
      <c r="AG11" s="321">
        <f>+H11</f>
        <v>12</v>
      </c>
      <c r="AH11" s="321">
        <f>+I11+M11</f>
        <v>54</v>
      </c>
    </row>
    <row r="12" spans="1:34" s="136" customFormat="1" ht="15" customHeight="1" x14ac:dyDescent="0.35">
      <c r="A12" s="133"/>
      <c r="B12" s="134">
        <v>2</v>
      </c>
      <c r="C12" s="54" t="s">
        <v>215</v>
      </c>
      <c r="D12" s="321">
        <f>+D13+D17</f>
        <v>3373</v>
      </c>
      <c r="E12" s="321">
        <f>+E13+E17</f>
        <v>668</v>
      </c>
      <c r="F12" s="321">
        <f>+F13+F17</f>
        <v>1</v>
      </c>
      <c r="G12" s="321">
        <f>SUM(G13,G17)</f>
        <v>0</v>
      </c>
      <c r="H12" s="321">
        <f t="shared" ref="H12:M12" si="1">SUM(H13,H17)</f>
        <v>0</v>
      </c>
      <c r="I12" s="321">
        <f t="shared" si="1"/>
        <v>0</v>
      </c>
      <c r="J12" s="321">
        <f t="shared" si="1"/>
        <v>31</v>
      </c>
      <c r="K12" s="321">
        <f t="shared" si="1"/>
        <v>0</v>
      </c>
      <c r="L12" s="321">
        <f t="shared" si="1"/>
        <v>0</v>
      </c>
      <c r="M12" s="321">
        <f t="shared" si="1"/>
        <v>0</v>
      </c>
      <c r="N12" s="327"/>
      <c r="O12" s="327"/>
      <c r="P12" s="327"/>
      <c r="Q12" s="327"/>
      <c r="R12" s="327"/>
      <c r="S12" s="327"/>
      <c r="T12" s="327"/>
      <c r="U12" s="327"/>
      <c r="V12" s="327"/>
      <c r="W12" s="327"/>
      <c r="X12" s="327"/>
      <c r="Y12" s="327"/>
      <c r="Z12" s="327"/>
      <c r="AA12" s="327"/>
      <c r="AB12" s="327"/>
      <c r="AC12" s="327"/>
      <c r="AD12" s="321">
        <f t="shared" ref="AD12:AE42" si="2">+J12+E12</f>
        <v>699</v>
      </c>
      <c r="AE12" s="321">
        <f t="shared" si="2"/>
        <v>1</v>
      </c>
      <c r="AF12" s="322">
        <f t="shared" ref="AF12:AF15" si="3">+G12+L12</f>
        <v>0</v>
      </c>
      <c r="AG12" s="321">
        <f>+H12</f>
        <v>0</v>
      </c>
      <c r="AH12" s="321">
        <f t="shared" ref="AH12:AH42" si="4">+I12+M12</f>
        <v>0</v>
      </c>
    </row>
    <row r="13" spans="1:34" s="136" customFormat="1" ht="15" customHeight="1" x14ac:dyDescent="0.35">
      <c r="A13" s="133"/>
      <c r="B13" s="134">
        <v>3</v>
      </c>
      <c r="C13" s="135" t="s">
        <v>216</v>
      </c>
      <c r="D13" s="321">
        <f>+D14+D15+D16</f>
        <v>2088</v>
      </c>
      <c r="E13" s="321">
        <f t="shared" ref="E13:M13" si="5">+E14+E15+E16</f>
        <v>571</v>
      </c>
      <c r="F13" s="321">
        <f t="shared" si="5"/>
        <v>0</v>
      </c>
      <c r="G13" s="321">
        <f t="shared" si="5"/>
        <v>0</v>
      </c>
      <c r="H13" s="321">
        <f t="shared" si="5"/>
        <v>0</v>
      </c>
      <c r="I13" s="321">
        <f t="shared" si="5"/>
        <v>0</v>
      </c>
      <c r="J13" s="321">
        <f t="shared" si="5"/>
        <v>0</v>
      </c>
      <c r="K13" s="321">
        <f t="shared" si="5"/>
        <v>0</v>
      </c>
      <c r="L13" s="321">
        <f t="shared" si="5"/>
        <v>0</v>
      </c>
      <c r="M13" s="321">
        <f t="shared" si="5"/>
        <v>0</v>
      </c>
      <c r="N13" s="327"/>
      <c r="O13" s="327"/>
      <c r="P13" s="327"/>
      <c r="Q13" s="327"/>
      <c r="R13" s="327"/>
      <c r="S13" s="327"/>
      <c r="T13" s="327"/>
      <c r="U13" s="327"/>
      <c r="V13" s="327"/>
      <c r="W13" s="327"/>
      <c r="X13" s="327"/>
      <c r="Y13" s="327"/>
      <c r="Z13" s="327"/>
      <c r="AA13" s="327"/>
      <c r="AB13" s="327"/>
      <c r="AC13" s="327"/>
      <c r="AD13" s="321">
        <f t="shared" si="2"/>
        <v>571</v>
      </c>
      <c r="AE13" s="321">
        <f t="shared" si="2"/>
        <v>0</v>
      </c>
      <c r="AF13" s="322">
        <f t="shared" si="3"/>
        <v>0</v>
      </c>
      <c r="AG13" s="321">
        <f t="shared" ref="AG13:AG42" si="6">+H13</f>
        <v>0</v>
      </c>
      <c r="AH13" s="321">
        <f t="shared" si="4"/>
        <v>0</v>
      </c>
    </row>
    <row r="14" spans="1:34" ht="15" customHeight="1" x14ac:dyDescent="0.35">
      <c r="B14" s="7">
        <v>4</v>
      </c>
      <c r="C14" s="24" t="s">
        <v>217</v>
      </c>
      <c r="D14" s="323">
        <v>2088</v>
      </c>
      <c r="E14" s="323">
        <v>571</v>
      </c>
      <c r="F14" s="323">
        <v>0</v>
      </c>
      <c r="G14" s="323">
        <v>0</v>
      </c>
      <c r="H14" s="323">
        <v>0</v>
      </c>
      <c r="I14" s="323">
        <v>0</v>
      </c>
      <c r="J14" s="323">
        <v>0</v>
      </c>
      <c r="K14" s="323">
        <v>0</v>
      </c>
      <c r="L14" s="323">
        <v>0</v>
      </c>
      <c r="M14" s="323">
        <v>0</v>
      </c>
      <c r="N14" s="328"/>
      <c r="O14" s="328"/>
      <c r="P14" s="328"/>
      <c r="Q14" s="328"/>
      <c r="R14" s="328"/>
      <c r="S14" s="328"/>
      <c r="T14" s="328"/>
      <c r="U14" s="328"/>
      <c r="V14" s="328"/>
      <c r="W14" s="328"/>
      <c r="X14" s="328"/>
      <c r="Y14" s="328"/>
      <c r="Z14" s="328"/>
      <c r="AA14" s="328"/>
      <c r="AB14" s="328"/>
      <c r="AC14" s="328"/>
      <c r="AD14" s="323">
        <f t="shared" si="2"/>
        <v>571</v>
      </c>
      <c r="AE14" s="323">
        <f t="shared" si="2"/>
        <v>0</v>
      </c>
      <c r="AF14" s="324">
        <f t="shared" si="3"/>
        <v>0</v>
      </c>
      <c r="AG14" s="323">
        <f t="shared" si="6"/>
        <v>0</v>
      </c>
      <c r="AH14" s="323">
        <f t="shared" si="4"/>
        <v>0</v>
      </c>
    </row>
    <row r="15" spans="1:34" ht="15" customHeight="1" x14ac:dyDescent="0.35">
      <c r="B15" s="7">
        <v>5</v>
      </c>
      <c r="C15" s="24" t="s">
        <v>218</v>
      </c>
      <c r="D15" s="323">
        <v>0</v>
      </c>
      <c r="E15" s="323">
        <v>0</v>
      </c>
      <c r="F15" s="324">
        <v>0</v>
      </c>
      <c r="G15" s="324">
        <v>0</v>
      </c>
      <c r="H15" s="324">
        <v>0</v>
      </c>
      <c r="I15" s="324">
        <v>0</v>
      </c>
      <c r="J15" s="324">
        <v>0</v>
      </c>
      <c r="K15" s="324">
        <v>0</v>
      </c>
      <c r="L15" s="324">
        <v>0</v>
      </c>
      <c r="M15" s="323">
        <v>0</v>
      </c>
      <c r="N15" s="328"/>
      <c r="O15" s="328"/>
      <c r="P15" s="328"/>
      <c r="Q15" s="328"/>
      <c r="R15" s="328"/>
      <c r="S15" s="328"/>
      <c r="T15" s="328"/>
      <c r="U15" s="328"/>
      <c r="V15" s="328"/>
      <c r="W15" s="328"/>
      <c r="X15" s="328"/>
      <c r="Y15" s="328"/>
      <c r="Z15" s="328"/>
      <c r="AA15" s="328"/>
      <c r="AB15" s="328"/>
      <c r="AC15" s="328"/>
      <c r="AD15" s="323">
        <f t="shared" si="2"/>
        <v>0</v>
      </c>
      <c r="AE15" s="323">
        <f t="shared" si="2"/>
        <v>0</v>
      </c>
      <c r="AF15" s="324">
        <f t="shared" si="3"/>
        <v>0</v>
      </c>
      <c r="AG15" s="323">
        <f t="shared" si="6"/>
        <v>0</v>
      </c>
      <c r="AH15" s="323">
        <f t="shared" si="4"/>
        <v>0</v>
      </c>
    </row>
    <row r="16" spans="1:34" ht="15" customHeight="1" x14ac:dyDescent="0.35">
      <c r="B16" s="7">
        <v>6</v>
      </c>
      <c r="C16" s="24" t="s">
        <v>219</v>
      </c>
      <c r="D16" s="323">
        <v>0</v>
      </c>
      <c r="E16" s="323">
        <v>0</v>
      </c>
      <c r="F16" s="323">
        <v>0</v>
      </c>
      <c r="G16" s="325">
        <v>0</v>
      </c>
      <c r="H16" s="323">
        <v>0</v>
      </c>
      <c r="I16" s="323">
        <v>0</v>
      </c>
      <c r="J16" s="323">
        <v>0</v>
      </c>
      <c r="K16" s="323">
        <v>0</v>
      </c>
      <c r="L16" s="325">
        <v>0</v>
      </c>
      <c r="M16" s="323">
        <v>0</v>
      </c>
      <c r="N16" s="328"/>
      <c r="O16" s="328"/>
      <c r="P16" s="325"/>
      <c r="Q16" s="328"/>
      <c r="R16" s="328"/>
      <c r="S16" s="328"/>
      <c r="T16" s="325"/>
      <c r="U16" s="328"/>
      <c r="V16" s="328"/>
      <c r="W16" s="328"/>
      <c r="X16" s="325"/>
      <c r="Y16" s="328"/>
      <c r="Z16" s="328"/>
      <c r="AA16" s="328"/>
      <c r="AB16" s="325"/>
      <c r="AC16" s="328" t="s">
        <v>220</v>
      </c>
      <c r="AD16" s="323">
        <f t="shared" si="2"/>
        <v>0</v>
      </c>
      <c r="AE16" s="323">
        <f t="shared" si="2"/>
        <v>0</v>
      </c>
      <c r="AF16" s="325"/>
      <c r="AG16" s="323">
        <f t="shared" si="6"/>
        <v>0</v>
      </c>
      <c r="AH16" s="323">
        <f t="shared" si="4"/>
        <v>0</v>
      </c>
    </row>
    <row r="17" spans="1:34" s="136" customFormat="1" ht="15" customHeight="1" x14ac:dyDescent="0.35">
      <c r="A17" s="133"/>
      <c r="B17" s="134">
        <v>7</v>
      </c>
      <c r="C17" s="135" t="s">
        <v>221</v>
      </c>
      <c r="D17" s="321">
        <v>1285</v>
      </c>
      <c r="E17" s="321">
        <v>97</v>
      </c>
      <c r="F17" s="321">
        <v>1</v>
      </c>
      <c r="G17" s="321">
        <v>0</v>
      </c>
      <c r="H17" s="321">
        <v>0</v>
      </c>
      <c r="I17" s="321">
        <v>0</v>
      </c>
      <c r="J17" s="321">
        <v>31</v>
      </c>
      <c r="K17" s="321">
        <v>0</v>
      </c>
      <c r="L17" s="321">
        <v>0</v>
      </c>
      <c r="M17" s="321">
        <v>0</v>
      </c>
      <c r="N17" s="327"/>
      <c r="O17" s="327"/>
      <c r="P17" s="327"/>
      <c r="Q17" s="327"/>
      <c r="R17" s="327"/>
      <c r="S17" s="327"/>
      <c r="T17" s="327"/>
      <c r="U17" s="327"/>
      <c r="V17" s="327"/>
      <c r="W17" s="327"/>
      <c r="X17" s="327"/>
      <c r="Y17" s="327"/>
      <c r="Z17" s="327"/>
      <c r="AA17" s="327"/>
      <c r="AB17" s="327"/>
      <c r="AC17" s="327"/>
      <c r="AD17" s="321">
        <f t="shared" si="2"/>
        <v>128</v>
      </c>
      <c r="AE17" s="321">
        <f t="shared" si="2"/>
        <v>1</v>
      </c>
      <c r="AF17" s="322">
        <f t="shared" ref="AF17:AF20" si="7">+G17+L17</f>
        <v>0</v>
      </c>
      <c r="AG17" s="321">
        <f t="shared" si="6"/>
        <v>0</v>
      </c>
      <c r="AH17" s="321">
        <f t="shared" si="4"/>
        <v>0</v>
      </c>
    </row>
    <row r="18" spans="1:34" s="136" customFormat="1" ht="15" customHeight="1" x14ac:dyDescent="0.35">
      <c r="A18" s="133"/>
      <c r="B18" s="134">
        <v>8</v>
      </c>
      <c r="C18" s="135" t="s">
        <v>222</v>
      </c>
      <c r="D18" s="321">
        <f>SUM(D19:D21)</f>
        <v>401</v>
      </c>
      <c r="E18" s="321">
        <f t="shared" ref="E18:F18" si="8">SUM(E19:E21)</f>
        <v>4</v>
      </c>
      <c r="F18" s="321">
        <f t="shared" si="8"/>
        <v>0</v>
      </c>
      <c r="G18" s="321">
        <v>0</v>
      </c>
      <c r="H18" s="321">
        <v>0</v>
      </c>
      <c r="I18" s="321">
        <f t="shared" ref="I18:M18" si="9">SUM(I19:I21)</f>
        <v>0</v>
      </c>
      <c r="J18" s="321">
        <f t="shared" si="9"/>
        <v>0</v>
      </c>
      <c r="K18" s="321">
        <f t="shared" si="9"/>
        <v>0</v>
      </c>
      <c r="L18" s="321">
        <f>SUM(L19:L20)</f>
        <v>0</v>
      </c>
      <c r="M18" s="321">
        <f t="shared" si="9"/>
        <v>0</v>
      </c>
      <c r="N18" s="327"/>
      <c r="O18" s="327"/>
      <c r="P18" s="327"/>
      <c r="Q18" s="327"/>
      <c r="R18" s="327"/>
      <c r="S18" s="327"/>
      <c r="T18" s="327"/>
      <c r="U18" s="327"/>
      <c r="V18" s="327"/>
      <c r="W18" s="327"/>
      <c r="X18" s="327"/>
      <c r="Y18" s="327"/>
      <c r="Z18" s="327"/>
      <c r="AA18" s="327"/>
      <c r="AB18" s="327"/>
      <c r="AC18" s="327"/>
      <c r="AD18" s="321">
        <f t="shared" si="2"/>
        <v>4</v>
      </c>
      <c r="AE18" s="321">
        <f t="shared" si="2"/>
        <v>0</v>
      </c>
      <c r="AF18" s="322">
        <f t="shared" si="7"/>
        <v>0</v>
      </c>
      <c r="AG18" s="321">
        <f t="shared" si="6"/>
        <v>0</v>
      </c>
      <c r="AH18" s="321">
        <f t="shared" si="4"/>
        <v>0</v>
      </c>
    </row>
    <row r="19" spans="1:34" ht="15" customHeight="1" x14ac:dyDescent="0.35">
      <c r="B19" s="7">
        <v>9</v>
      </c>
      <c r="C19" s="24" t="s">
        <v>223</v>
      </c>
      <c r="D19" s="323">
        <v>401</v>
      </c>
      <c r="E19" s="323">
        <v>4</v>
      </c>
      <c r="F19" s="323">
        <v>0</v>
      </c>
      <c r="G19" s="323">
        <v>0</v>
      </c>
      <c r="H19" s="323">
        <v>0</v>
      </c>
      <c r="I19" s="323">
        <v>0</v>
      </c>
      <c r="J19" s="323">
        <v>0</v>
      </c>
      <c r="K19" s="323">
        <v>0</v>
      </c>
      <c r="L19" s="323">
        <v>0</v>
      </c>
      <c r="M19" s="323">
        <v>0</v>
      </c>
      <c r="N19" s="328"/>
      <c r="O19" s="328"/>
      <c r="P19" s="328"/>
      <c r="Q19" s="328"/>
      <c r="R19" s="328"/>
      <c r="S19" s="328"/>
      <c r="T19" s="328"/>
      <c r="U19" s="328"/>
      <c r="V19" s="328"/>
      <c r="W19" s="328"/>
      <c r="X19" s="328"/>
      <c r="Y19" s="328"/>
      <c r="Z19" s="328"/>
      <c r="AA19" s="328"/>
      <c r="AB19" s="328"/>
      <c r="AC19" s="328"/>
      <c r="AD19" s="323">
        <f t="shared" si="2"/>
        <v>4</v>
      </c>
      <c r="AE19" s="323">
        <f t="shared" si="2"/>
        <v>0</v>
      </c>
      <c r="AF19" s="324">
        <f t="shared" si="7"/>
        <v>0</v>
      </c>
      <c r="AG19" s="323">
        <f t="shared" si="6"/>
        <v>0</v>
      </c>
      <c r="AH19" s="323">
        <f t="shared" si="4"/>
        <v>0</v>
      </c>
    </row>
    <row r="20" spans="1:34" s="56" customFormat="1" ht="15" customHeight="1" x14ac:dyDescent="0.35">
      <c r="A20" s="195"/>
      <c r="B20" s="7">
        <v>10</v>
      </c>
      <c r="C20" s="55" t="s">
        <v>224</v>
      </c>
      <c r="D20" s="324">
        <v>0</v>
      </c>
      <c r="E20" s="324">
        <v>0</v>
      </c>
      <c r="F20" s="324">
        <v>0</v>
      </c>
      <c r="G20" s="324">
        <v>0</v>
      </c>
      <c r="H20" s="324">
        <v>0</v>
      </c>
      <c r="I20" s="324">
        <v>0</v>
      </c>
      <c r="J20" s="324">
        <v>0</v>
      </c>
      <c r="K20" s="324">
        <v>0</v>
      </c>
      <c r="L20" s="324">
        <v>0</v>
      </c>
      <c r="M20" s="324">
        <v>0</v>
      </c>
      <c r="N20" s="328"/>
      <c r="O20" s="328"/>
      <c r="P20" s="328"/>
      <c r="Q20" s="328"/>
      <c r="R20" s="328"/>
      <c r="S20" s="328"/>
      <c r="T20" s="328"/>
      <c r="U20" s="328"/>
      <c r="V20" s="328"/>
      <c r="W20" s="328"/>
      <c r="X20" s="328"/>
      <c r="Y20" s="328"/>
      <c r="Z20" s="328"/>
      <c r="AA20" s="328"/>
      <c r="AB20" s="328"/>
      <c r="AC20" s="328"/>
      <c r="AD20" s="323">
        <f t="shared" si="2"/>
        <v>0</v>
      </c>
      <c r="AE20" s="323">
        <f t="shared" si="2"/>
        <v>0</v>
      </c>
      <c r="AF20" s="324">
        <f t="shared" si="7"/>
        <v>0</v>
      </c>
      <c r="AG20" s="323">
        <f t="shared" si="6"/>
        <v>0</v>
      </c>
      <c r="AH20" s="323">
        <f t="shared" si="4"/>
        <v>0</v>
      </c>
    </row>
    <row r="21" spans="1:34" ht="15" customHeight="1" x14ac:dyDescent="0.35">
      <c r="B21" s="7">
        <v>11</v>
      </c>
      <c r="C21" s="24" t="s">
        <v>225</v>
      </c>
      <c r="D21" s="323">
        <v>0</v>
      </c>
      <c r="E21" s="323">
        <v>0</v>
      </c>
      <c r="F21" s="323">
        <v>0</v>
      </c>
      <c r="G21" s="325">
        <v>0</v>
      </c>
      <c r="H21" s="323">
        <v>0</v>
      </c>
      <c r="I21" s="323">
        <v>0</v>
      </c>
      <c r="J21" s="323">
        <v>0</v>
      </c>
      <c r="K21" s="323">
        <v>0</v>
      </c>
      <c r="L21" s="325">
        <v>0</v>
      </c>
      <c r="M21" s="323">
        <v>0</v>
      </c>
      <c r="N21" s="328"/>
      <c r="O21" s="328"/>
      <c r="P21" s="325"/>
      <c r="Q21" s="328"/>
      <c r="R21" s="328"/>
      <c r="S21" s="328"/>
      <c r="T21" s="325"/>
      <c r="U21" s="328"/>
      <c r="V21" s="328"/>
      <c r="W21" s="328"/>
      <c r="X21" s="325"/>
      <c r="Y21" s="328"/>
      <c r="Z21" s="328"/>
      <c r="AA21" s="328"/>
      <c r="AB21" s="325"/>
      <c r="AC21" s="328" t="s">
        <v>220</v>
      </c>
      <c r="AD21" s="323">
        <f t="shared" si="2"/>
        <v>0</v>
      </c>
      <c r="AE21" s="323">
        <f t="shared" si="2"/>
        <v>0</v>
      </c>
      <c r="AF21" s="325"/>
      <c r="AG21" s="323">
        <f t="shared" si="6"/>
        <v>0</v>
      </c>
      <c r="AH21" s="323">
        <f t="shared" si="4"/>
        <v>0</v>
      </c>
    </row>
    <row r="22" spans="1:34" s="136" customFormat="1" ht="15" customHeight="1" x14ac:dyDescent="0.35">
      <c r="A22" s="133"/>
      <c r="B22" s="134">
        <v>12</v>
      </c>
      <c r="C22" s="135" t="s">
        <v>226</v>
      </c>
      <c r="D22" s="321">
        <f>+D23</f>
        <v>77</v>
      </c>
      <c r="E22" s="321">
        <f>+E23</f>
        <v>7</v>
      </c>
      <c r="F22" s="321">
        <f>+F23</f>
        <v>1</v>
      </c>
      <c r="G22" s="321">
        <f t="shared" ref="G22:L22" si="10">SUM(G23:G25)</f>
        <v>0</v>
      </c>
      <c r="H22" s="321">
        <f t="shared" si="10"/>
        <v>0</v>
      </c>
      <c r="I22" s="321">
        <f t="shared" si="10"/>
        <v>0</v>
      </c>
      <c r="J22" s="321">
        <f t="shared" si="10"/>
        <v>0</v>
      </c>
      <c r="K22" s="321">
        <f t="shared" si="10"/>
        <v>0</v>
      </c>
      <c r="L22" s="321">
        <f t="shared" si="10"/>
        <v>0</v>
      </c>
      <c r="M22" s="321">
        <f>SUM(M23:M25)</f>
        <v>0</v>
      </c>
      <c r="N22" s="327"/>
      <c r="O22" s="327"/>
      <c r="P22" s="327"/>
      <c r="Q22" s="327"/>
      <c r="R22" s="327"/>
      <c r="S22" s="327"/>
      <c r="T22" s="327"/>
      <c r="U22" s="327"/>
      <c r="V22" s="327"/>
      <c r="W22" s="327"/>
      <c r="X22" s="327"/>
      <c r="Y22" s="327"/>
      <c r="Z22" s="327"/>
      <c r="AA22" s="327"/>
      <c r="AB22" s="327"/>
      <c r="AC22" s="327"/>
      <c r="AD22" s="321">
        <f t="shared" si="2"/>
        <v>7</v>
      </c>
      <c r="AE22" s="321">
        <f t="shared" si="2"/>
        <v>1</v>
      </c>
      <c r="AF22" s="322">
        <f t="shared" ref="AF22:AF24" si="11">+G22+L22</f>
        <v>0</v>
      </c>
      <c r="AG22" s="321">
        <f t="shared" si="6"/>
        <v>0</v>
      </c>
      <c r="AH22" s="321">
        <f t="shared" si="4"/>
        <v>0</v>
      </c>
    </row>
    <row r="23" spans="1:34" ht="15" customHeight="1" x14ac:dyDescent="0.35">
      <c r="B23" s="7">
        <v>13</v>
      </c>
      <c r="C23" s="24" t="s">
        <v>223</v>
      </c>
      <c r="D23" s="323">
        <v>77</v>
      </c>
      <c r="E23" s="323">
        <v>7</v>
      </c>
      <c r="F23" s="323">
        <v>1</v>
      </c>
      <c r="G23" s="323">
        <v>0</v>
      </c>
      <c r="H23" s="323">
        <v>0</v>
      </c>
      <c r="I23" s="323">
        <v>0</v>
      </c>
      <c r="J23" s="323">
        <v>0</v>
      </c>
      <c r="K23" s="323">
        <v>0</v>
      </c>
      <c r="L23" s="323">
        <v>0</v>
      </c>
      <c r="M23" s="323">
        <v>0</v>
      </c>
      <c r="N23" s="328"/>
      <c r="O23" s="328"/>
      <c r="P23" s="328"/>
      <c r="Q23" s="328"/>
      <c r="R23" s="328"/>
      <c r="S23" s="328"/>
      <c r="T23" s="328"/>
      <c r="U23" s="328"/>
      <c r="V23" s="328"/>
      <c r="W23" s="328"/>
      <c r="X23" s="328"/>
      <c r="Y23" s="328"/>
      <c r="Z23" s="328"/>
      <c r="AA23" s="328"/>
      <c r="AB23" s="328"/>
      <c r="AC23" s="328"/>
      <c r="AD23" s="323">
        <f t="shared" si="2"/>
        <v>7</v>
      </c>
      <c r="AE23" s="323">
        <f t="shared" si="2"/>
        <v>1</v>
      </c>
      <c r="AF23" s="324">
        <f t="shared" si="11"/>
        <v>0</v>
      </c>
      <c r="AG23" s="323">
        <f t="shared" si="6"/>
        <v>0</v>
      </c>
      <c r="AH23" s="323">
        <f t="shared" si="4"/>
        <v>0</v>
      </c>
    </row>
    <row r="24" spans="1:34" s="56" customFormat="1" ht="15" customHeight="1" x14ac:dyDescent="0.35">
      <c r="A24" s="23"/>
      <c r="B24" s="7">
        <v>14</v>
      </c>
      <c r="C24" s="55" t="s">
        <v>224</v>
      </c>
      <c r="D24" s="324">
        <v>0</v>
      </c>
      <c r="E24" s="324">
        <v>0</v>
      </c>
      <c r="F24" s="324">
        <v>0</v>
      </c>
      <c r="G24" s="324">
        <v>0</v>
      </c>
      <c r="H24" s="324">
        <v>0</v>
      </c>
      <c r="I24" s="324">
        <v>0</v>
      </c>
      <c r="J24" s="324">
        <v>0</v>
      </c>
      <c r="K24" s="324">
        <v>0</v>
      </c>
      <c r="L24" s="324">
        <v>0</v>
      </c>
      <c r="M24" s="324">
        <v>0</v>
      </c>
      <c r="N24" s="328"/>
      <c r="O24" s="328"/>
      <c r="P24" s="328"/>
      <c r="Q24" s="328"/>
      <c r="R24" s="328"/>
      <c r="S24" s="328"/>
      <c r="T24" s="328"/>
      <c r="U24" s="328"/>
      <c r="V24" s="328"/>
      <c r="W24" s="328"/>
      <c r="X24" s="328"/>
      <c r="Y24" s="328"/>
      <c r="Z24" s="328"/>
      <c r="AA24" s="328"/>
      <c r="AB24" s="328"/>
      <c r="AC24" s="328"/>
      <c r="AD24" s="323">
        <f t="shared" si="2"/>
        <v>0</v>
      </c>
      <c r="AE24" s="323">
        <f t="shared" si="2"/>
        <v>0</v>
      </c>
      <c r="AF24" s="324">
        <f t="shared" si="11"/>
        <v>0</v>
      </c>
      <c r="AG24" s="323">
        <f t="shared" si="6"/>
        <v>0</v>
      </c>
      <c r="AH24" s="323">
        <f t="shared" si="4"/>
        <v>0</v>
      </c>
    </row>
    <row r="25" spans="1:34" ht="15" customHeight="1" x14ac:dyDescent="0.35">
      <c r="B25" s="7">
        <v>15</v>
      </c>
      <c r="C25" s="24" t="s">
        <v>225</v>
      </c>
      <c r="D25" s="323">
        <v>0</v>
      </c>
      <c r="E25" s="323">
        <v>0</v>
      </c>
      <c r="F25" s="323">
        <v>0</v>
      </c>
      <c r="G25" s="325">
        <v>0</v>
      </c>
      <c r="H25" s="323">
        <v>0</v>
      </c>
      <c r="I25" s="323">
        <v>0</v>
      </c>
      <c r="J25" s="323">
        <v>0</v>
      </c>
      <c r="K25" s="323">
        <v>0</v>
      </c>
      <c r="L25" s="325">
        <v>0</v>
      </c>
      <c r="M25" s="323">
        <v>0</v>
      </c>
      <c r="N25" s="328"/>
      <c r="O25" s="328"/>
      <c r="P25" s="328"/>
      <c r="Q25" s="328"/>
      <c r="R25" s="328"/>
      <c r="S25" s="328"/>
      <c r="T25" s="328"/>
      <c r="U25" s="328"/>
      <c r="V25" s="328"/>
      <c r="W25" s="328"/>
      <c r="X25" s="328"/>
      <c r="Y25" s="328"/>
      <c r="Z25" s="328"/>
      <c r="AA25" s="328"/>
      <c r="AB25" s="328"/>
      <c r="AC25" s="328"/>
      <c r="AD25" s="323">
        <f t="shared" si="2"/>
        <v>0</v>
      </c>
      <c r="AE25" s="323">
        <f t="shared" si="2"/>
        <v>0</v>
      </c>
      <c r="AF25" s="324">
        <f>+G25+L25</f>
        <v>0</v>
      </c>
      <c r="AG25" s="323">
        <f t="shared" si="6"/>
        <v>0</v>
      </c>
      <c r="AH25" s="323">
        <f t="shared" si="4"/>
        <v>0</v>
      </c>
    </row>
    <row r="26" spans="1:34" s="136" customFormat="1" ht="15" customHeight="1" x14ac:dyDescent="0.35">
      <c r="A26" s="133"/>
      <c r="B26" s="134">
        <v>16</v>
      </c>
      <c r="C26" s="135" t="s">
        <v>227</v>
      </c>
      <c r="D26" s="321">
        <f>+D27</f>
        <v>432</v>
      </c>
      <c r="E26" s="321">
        <f t="shared" ref="E26:M26" si="12">+E27</f>
        <v>36</v>
      </c>
      <c r="F26" s="321">
        <f t="shared" si="12"/>
        <v>0</v>
      </c>
      <c r="G26" s="321">
        <f t="shared" si="12"/>
        <v>0</v>
      </c>
      <c r="H26" s="321">
        <f t="shared" si="12"/>
        <v>0</v>
      </c>
      <c r="I26" s="321">
        <f t="shared" si="12"/>
        <v>0</v>
      </c>
      <c r="J26" s="321">
        <f t="shared" si="12"/>
        <v>31</v>
      </c>
      <c r="K26" s="321">
        <f t="shared" si="12"/>
        <v>0</v>
      </c>
      <c r="L26" s="321">
        <f t="shared" si="12"/>
        <v>0</v>
      </c>
      <c r="M26" s="321">
        <f t="shared" si="12"/>
        <v>0</v>
      </c>
      <c r="N26" s="327"/>
      <c r="O26" s="327"/>
      <c r="P26" s="327"/>
      <c r="Q26" s="327"/>
      <c r="R26" s="327"/>
      <c r="S26" s="327"/>
      <c r="T26" s="327"/>
      <c r="U26" s="327"/>
      <c r="V26" s="327"/>
      <c r="W26" s="327"/>
      <c r="X26" s="327"/>
      <c r="Y26" s="327"/>
      <c r="Z26" s="327"/>
      <c r="AA26" s="327"/>
      <c r="AB26" s="327"/>
      <c r="AC26" s="327"/>
      <c r="AD26" s="321">
        <f t="shared" si="2"/>
        <v>67</v>
      </c>
      <c r="AE26" s="321">
        <f t="shared" si="2"/>
        <v>0</v>
      </c>
      <c r="AF26" s="322">
        <f t="shared" ref="AF26:AF28" si="13">+G26+L26</f>
        <v>0</v>
      </c>
      <c r="AG26" s="321">
        <f t="shared" si="6"/>
        <v>0</v>
      </c>
      <c r="AH26" s="321">
        <f t="shared" si="4"/>
        <v>0</v>
      </c>
    </row>
    <row r="27" spans="1:34" ht="15" customHeight="1" x14ac:dyDescent="0.35">
      <c r="B27" s="7">
        <v>17</v>
      </c>
      <c r="C27" s="24" t="s">
        <v>223</v>
      </c>
      <c r="D27" s="323">
        <v>432</v>
      </c>
      <c r="E27" s="323">
        <v>36</v>
      </c>
      <c r="F27" s="323">
        <v>0</v>
      </c>
      <c r="G27" s="323">
        <v>0</v>
      </c>
      <c r="H27" s="323">
        <v>0</v>
      </c>
      <c r="I27" s="323">
        <v>0</v>
      </c>
      <c r="J27" s="323">
        <v>31</v>
      </c>
      <c r="K27" s="323">
        <v>0</v>
      </c>
      <c r="L27" s="323">
        <v>0</v>
      </c>
      <c r="M27" s="323">
        <v>0</v>
      </c>
      <c r="N27" s="328"/>
      <c r="O27" s="328"/>
      <c r="P27" s="328"/>
      <c r="Q27" s="328"/>
      <c r="R27" s="328"/>
      <c r="S27" s="328"/>
      <c r="T27" s="328"/>
      <c r="U27" s="328"/>
      <c r="V27" s="328"/>
      <c r="W27" s="328"/>
      <c r="X27" s="328"/>
      <c r="Y27" s="328"/>
      <c r="Z27" s="328"/>
      <c r="AA27" s="328"/>
      <c r="AB27" s="328"/>
      <c r="AC27" s="328"/>
      <c r="AD27" s="323">
        <f t="shared" si="2"/>
        <v>67</v>
      </c>
      <c r="AE27" s="323">
        <f t="shared" si="2"/>
        <v>0</v>
      </c>
      <c r="AF27" s="324">
        <f t="shared" si="13"/>
        <v>0</v>
      </c>
      <c r="AG27" s="323">
        <f t="shared" si="6"/>
        <v>0</v>
      </c>
      <c r="AH27" s="323">
        <f t="shared" si="4"/>
        <v>0</v>
      </c>
    </row>
    <row r="28" spans="1:34" s="56" customFormat="1" ht="15" customHeight="1" x14ac:dyDescent="0.35">
      <c r="A28" s="23"/>
      <c r="B28" s="7">
        <v>18</v>
      </c>
      <c r="C28" s="55" t="s">
        <v>224</v>
      </c>
      <c r="D28" s="323">
        <v>0</v>
      </c>
      <c r="E28" s="324">
        <v>0</v>
      </c>
      <c r="F28" s="324">
        <v>0</v>
      </c>
      <c r="G28" s="324">
        <v>0</v>
      </c>
      <c r="H28" s="324">
        <v>0</v>
      </c>
      <c r="I28" s="324">
        <v>0</v>
      </c>
      <c r="J28" s="324">
        <v>0</v>
      </c>
      <c r="K28" s="324">
        <v>0</v>
      </c>
      <c r="L28" s="324">
        <v>0</v>
      </c>
      <c r="M28" s="324">
        <v>0</v>
      </c>
      <c r="N28" s="328"/>
      <c r="O28" s="328"/>
      <c r="P28" s="328"/>
      <c r="Q28" s="328"/>
      <c r="R28" s="328"/>
      <c r="S28" s="328"/>
      <c r="T28" s="328"/>
      <c r="U28" s="328"/>
      <c r="V28" s="328"/>
      <c r="W28" s="328"/>
      <c r="X28" s="328"/>
      <c r="Y28" s="328"/>
      <c r="Z28" s="328"/>
      <c r="AA28" s="328"/>
      <c r="AB28" s="328"/>
      <c r="AC28" s="328"/>
      <c r="AD28" s="323">
        <f t="shared" si="2"/>
        <v>0</v>
      </c>
      <c r="AE28" s="323">
        <f t="shared" si="2"/>
        <v>0</v>
      </c>
      <c r="AF28" s="324">
        <f t="shared" si="13"/>
        <v>0</v>
      </c>
      <c r="AG28" s="323">
        <f t="shared" si="6"/>
        <v>0</v>
      </c>
      <c r="AH28" s="323">
        <f t="shared" si="4"/>
        <v>0</v>
      </c>
    </row>
    <row r="29" spans="1:34" ht="15" customHeight="1" x14ac:dyDescent="0.35">
      <c r="B29" s="7">
        <v>19</v>
      </c>
      <c r="C29" s="24" t="s">
        <v>225</v>
      </c>
      <c r="D29" s="323">
        <v>0</v>
      </c>
      <c r="E29" s="323">
        <v>0</v>
      </c>
      <c r="F29" s="323">
        <v>0</v>
      </c>
      <c r="G29" s="325">
        <v>0</v>
      </c>
      <c r="H29" s="323">
        <v>0</v>
      </c>
      <c r="I29" s="323">
        <v>0</v>
      </c>
      <c r="J29" s="323">
        <v>0</v>
      </c>
      <c r="K29" s="323">
        <v>0</v>
      </c>
      <c r="L29" s="325">
        <v>0</v>
      </c>
      <c r="M29" s="323">
        <v>0</v>
      </c>
      <c r="N29" s="328"/>
      <c r="O29" s="328"/>
      <c r="P29" s="325"/>
      <c r="Q29" s="328"/>
      <c r="R29" s="328"/>
      <c r="S29" s="328"/>
      <c r="T29" s="325"/>
      <c r="U29" s="328"/>
      <c r="V29" s="328"/>
      <c r="W29" s="328"/>
      <c r="X29" s="325"/>
      <c r="Y29" s="328"/>
      <c r="Z29" s="328"/>
      <c r="AA29" s="328"/>
      <c r="AB29" s="325"/>
      <c r="AC29" s="328" t="s">
        <v>220</v>
      </c>
      <c r="AD29" s="323">
        <f t="shared" si="2"/>
        <v>0</v>
      </c>
      <c r="AE29" s="323">
        <f t="shared" si="2"/>
        <v>0</v>
      </c>
      <c r="AF29" s="325"/>
      <c r="AG29" s="323">
        <f t="shared" si="6"/>
        <v>0</v>
      </c>
      <c r="AH29" s="323">
        <f t="shared" si="4"/>
        <v>0</v>
      </c>
    </row>
    <row r="30" spans="1:34" s="136" customFormat="1" x14ac:dyDescent="0.35">
      <c r="A30" s="133"/>
      <c r="B30" s="134">
        <v>20</v>
      </c>
      <c r="C30" s="54" t="s">
        <v>228</v>
      </c>
      <c r="D30" s="321">
        <f t="shared" ref="D30:M30" si="14">+D31</f>
        <v>1253</v>
      </c>
      <c r="E30" s="321">
        <f t="shared" si="14"/>
        <v>234</v>
      </c>
      <c r="F30" s="321">
        <f t="shared" si="14"/>
        <v>88</v>
      </c>
      <c r="G30" s="321">
        <f t="shared" si="14"/>
        <v>0</v>
      </c>
      <c r="H30" s="321">
        <f t="shared" si="14"/>
        <v>12</v>
      </c>
      <c r="I30" s="321">
        <f t="shared" si="14"/>
        <v>54</v>
      </c>
      <c r="J30" s="321">
        <f t="shared" si="14"/>
        <v>5</v>
      </c>
      <c r="K30" s="321">
        <f t="shared" si="14"/>
        <v>0</v>
      </c>
      <c r="L30" s="321">
        <f t="shared" si="14"/>
        <v>0</v>
      </c>
      <c r="M30" s="321">
        <f t="shared" si="14"/>
        <v>0</v>
      </c>
      <c r="N30" s="327"/>
      <c r="O30" s="327"/>
      <c r="P30" s="327"/>
      <c r="Q30" s="327"/>
      <c r="R30" s="327"/>
      <c r="S30" s="327"/>
      <c r="T30" s="327"/>
      <c r="U30" s="327"/>
      <c r="V30" s="327"/>
      <c r="W30" s="327"/>
      <c r="X30" s="327"/>
      <c r="Y30" s="327"/>
      <c r="Z30" s="327"/>
      <c r="AA30" s="327"/>
      <c r="AB30" s="327"/>
      <c r="AC30" s="327"/>
      <c r="AD30" s="321">
        <f t="shared" si="2"/>
        <v>239</v>
      </c>
      <c r="AE30" s="321">
        <f t="shared" si="2"/>
        <v>88</v>
      </c>
      <c r="AF30" s="322">
        <f t="shared" ref="AF30:AF32" si="15">+G30+L30</f>
        <v>0</v>
      </c>
      <c r="AG30" s="321">
        <f t="shared" si="6"/>
        <v>12</v>
      </c>
      <c r="AH30" s="321">
        <f t="shared" si="4"/>
        <v>54</v>
      </c>
    </row>
    <row r="31" spans="1:34" ht="15" customHeight="1" x14ac:dyDescent="0.35">
      <c r="B31" s="7">
        <v>21</v>
      </c>
      <c r="C31" s="24" t="s">
        <v>217</v>
      </c>
      <c r="D31" s="323">
        <v>1253</v>
      </c>
      <c r="E31" s="323">
        <v>234</v>
      </c>
      <c r="F31" s="323">
        <v>88</v>
      </c>
      <c r="G31" s="323">
        <v>0</v>
      </c>
      <c r="H31" s="323">
        <v>12</v>
      </c>
      <c r="I31" s="323">
        <v>54</v>
      </c>
      <c r="J31" s="323">
        <v>5</v>
      </c>
      <c r="K31" s="323">
        <v>0</v>
      </c>
      <c r="L31" s="323">
        <v>0</v>
      </c>
      <c r="M31" s="323">
        <v>0</v>
      </c>
      <c r="N31" s="328"/>
      <c r="O31" s="328"/>
      <c r="P31" s="328"/>
      <c r="Q31" s="328"/>
      <c r="R31" s="328"/>
      <c r="S31" s="328"/>
      <c r="T31" s="328"/>
      <c r="U31" s="328"/>
      <c r="V31" s="328"/>
      <c r="W31" s="328"/>
      <c r="X31" s="328"/>
      <c r="Y31" s="328"/>
      <c r="Z31" s="328"/>
      <c r="AA31" s="328"/>
      <c r="AB31" s="328"/>
      <c r="AC31" s="328" t="s">
        <v>220</v>
      </c>
      <c r="AD31" s="323">
        <f t="shared" si="2"/>
        <v>239</v>
      </c>
      <c r="AE31" s="323">
        <f t="shared" si="2"/>
        <v>88</v>
      </c>
      <c r="AF31" s="324">
        <f t="shared" si="15"/>
        <v>0</v>
      </c>
      <c r="AG31" s="323">
        <f t="shared" si="6"/>
        <v>12</v>
      </c>
      <c r="AH31" s="323">
        <f t="shared" si="4"/>
        <v>54</v>
      </c>
    </row>
    <row r="32" spans="1:34" s="56" customFormat="1" ht="15" customHeight="1" x14ac:dyDescent="0.35">
      <c r="A32" s="23"/>
      <c r="B32" s="57">
        <v>22</v>
      </c>
      <c r="C32" s="55" t="s">
        <v>218</v>
      </c>
      <c r="D32" s="324">
        <v>0</v>
      </c>
      <c r="E32" s="324">
        <v>0</v>
      </c>
      <c r="F32" s="324">
        <v>0</v>
      </c>
      <c r="G32" s="324">
        <v>0</v>
      </c>
      <c r="H32" s="324">
        <v>0</v>
      </c>
      <c r="I32" s="324">
        <v>0</v>
      </c>
      <c r="J32" s="324">
        <v>0</v>
      </c>
      <c r="K32" s="324">
        <v>0</v>
      </c>
      <c r="L32" s="324">
        <v>0</v>
      </c>
      <c r="M32" s="324">
        <v>0</v>
      </c>
      <c r="N32" s="328"/>
      <c r="O32" s="328"/>
      <c r="P32" s="328"/>
      <c r="Q32" s="328"/>
      <c r="R32" s="328"/>
      <c r="S32" s="328"/>
      <c r="T32" s="328"/>
      <c r="U32" s="328"/>
      <c r="V32" s="328"/>
      <c r="W32" s="328"/>
      <c r="X32" s="328"/>
      <c r="Y32" s="328"/>
      <c r="Z32" s="328"/>
      <c r="AA32" s="328"/>
      <c r="AB32" s="328"/>
      <c r="AC32" s="328" t="s">
        <v>220</v>
      </c>
      <c r="AD32" s="323">
        <f t="shared" si="2"/>
        <v>0</v>
      </c>
      <c r="AE32" s="323">
        <f t="shared" si="2"/>
        <v>0</v>
      </c>
      <c r="AF32" s="324">
        <f t="shared" si="15"/>
        <v>0</v>
      </c>
      <c r="AG32" s="323">
        <f t="shared" si="6"/>
        <v>0</v>
      </c>
      <c r="AH32" s="323">
        <f t="shared" si="4"/>
        <v>0</v>
      </c>
    </row>
    <row r="33" spans="1:34" ht="15" customHeight="1" x14ac:dyDescent="0.35">
      <c r="B33" s="7">
        <v>23</v>
      </c>
      <c r="C33" s="24" t="s">
        <v>219</v>
      </c>
      <c r="D33" s="323">
        <v>0</v>
      </c>
      <c r="E33" s="323">
        <v>0</v>
      </c>
      <c r="F33" s="323">
        <v>0</v>
      </c>
      <c r="G33" s="325">
        <v>0</v>
      </c>
      <c r="H33" s="324">
        <v>0</v>
      </c>
      <c r="I33" s="324">
        <v>0</v>
      </c>
      <c r="J33" s="324">
        <v>0</v>
      </c>
      <c r="K33" s="324">
        <v>0</v>
      </c>
      <c r="L33" s="325">
        <v>0</v>
      </c>
      <c r="M33" s="323">
        <v>0</v>
      </c>
      <c r="N33" s="328"/>
      <c r="O33" s="328"/>
      <c r="P33" s="325"/>
      <c r="Q33" s="328"/>
      <c r="R33" s="328"/>
      <c r="S33" s="328"/>
      <c r="T33" s="325"/>
      <c r="U33" s="328"/>
      <c r="V33" s="328"/>
      <c r="W33" s="328"/>
      <c r="X33" s="325"/>
      <c r="Y33" s="328"/>
      <c r="Z33" s="328"/>
      <c r="AA33" s="328"/>
      <c r="AB33" s="325"/>
      <c r="AC33" s="328" t="s">
        <v>220</v>
      </c>
      <c r="AD33" s="323">
        <f t="shared" si="2"/>
        <v>0</v>
      </c>
      <c r="AE33" s="323">
        <f t="shared" si="2"/>
        <v>0</v>
      </c>
      <c r="AF33" s="325"/>
      <c r="AG33" s="323">
        <f t="shared" si="6"/>
        <v>0</v>
      </c>
      <c r="AH33" s="323">
        <f t="shared" si="4"/>
        <v>0</v>
      </c>
    </row>
    <row r="34" spans="1:34" s="136" customFormat="1" ht="15" customHeight="1" x14ac:dyDescent="0.35">
      <c r="A34" s="133"/>
      <c r="B34" s="139">
        <v>24</v>
      </c>
      <c r="C34" s="54" t="s">
        <v>229</v>
      </c>
      <c r="D34" s="321">
        <f>+D35</f>
        <v>3989</v>
      </c>
      <c r="E34" s="321">
        <f>+E35</f>
        <v>3989</v>
      </c>
      <c r="F34" s="321">
        <v>0</v>
      </c>
      <c r="G34" s="321">
        <v>0</v>
      </c>
      <c r="H34" s="321">
        <v>0</v>
      </c>
      <c r="I34" s="322">
        <v>0</v>
      </c>
      <c r="J34" s="322">
        <v>0</v>
      </c>
      <c r="K34" s="322">
        <v>0</v>
      </c>
      <c r="L34" s="322">
        <v>0</v>
      </c>
      <c r="M34" s="322">
        <v>0</v>
      </c>
      <c r="N34" s="329"/>
      <c r="O34" s="329"/>
      <c r="P34" s="329"/>
      <c r="Q34" s="329"/>
      <c r="R34" s="327" t="s">
        <v>220</v>
      </c>
      <c r="S34" s="327" t="s">
        <v>220</v>
      </c>
      <c r="T34" s="327" t="s">
        <v>220</v>
      </c>
      <c r="U34" s="327" t="s">
        <v>220</v>
      </c>
      <c r="V34" s="329"/>
      <c r="W34" s="329"/>
      <c r="X34" s="329"/>
      <c r="Y34" s="329"/>
      <c r="Z34" s="329"/>
      <c r="AA34" s="329"/>
      <c r="AB34" s="329"/>
      <c r="AC34" s="329"/>
      <c r="AD34" s="321">
        <f t="shared" si="2"/>
        <v>3989</v>
      </c>
      <c r="AE34" s="321">
        <f t="shared" si="2"/>
        <v>0</v>
      </c>
      <c r="AF34" s="322">
        <f t="shared" ref="AF34:AF41" si="16">+G34+L34</f>
        <v>0</v>
      </c>
      <c r="AG34" s="321">
        <f t="shared" si="6"/>
        <v>0</v>
      </c>
      <c r="AH34" s="321">
        <f t="shared" si="4"/>
        <v>0</v>
      </c>
    </row>
    <row r="35" spans="1:34" ht="30" customHeight="1" x14ac:dyDescent="0.35">
      <c r="B35" s="7">
        <v>25</v>
      </c>
      <c r="C35" s="24" t="s">
        <v>230</v>
      </c>
      <c r="D35" s="323">
        <v>3989</v>
      </c>
      <c r="E35" s="323">
        <f>+D35</f>
        <v>3989</v>
      </c>
      <c r="F35" s="323">
        <v>0</v>
      </c>
      <c r="G35" s="323">
        <v>0</v>
      </c>
      <c r="H35" s="323">
        <v>0</v>
      </c>
      <c r="I35" s="324">
        <v>0</v>
      </c>
      <c r="J35" s="324">
        <v>0</v>
      </c>
      <c r="K35" s="324">
        <v>0</v>
      </c>
      <c r="L35" s="324">
        <v>0</v>
      </c>
      <c r="M35" s="324">
        <v>0</v>
      </c>
      <c r="N35" s="325"/>
      <c r="O35" s="325"/>
      <c r="P35" s="325"/>
      <c r="Q35" s="325"/>
      <c r="R35" s="328" t="s">
        <v>220</v>
      </c>
      <c r="S35" s="328" t="s">
        <v>220</v>
      </c>
      <c r="T35" s="328" t="s">
        <v>220</v>
      </c>
      <c r="U35" s="328" t="s">
        <v>220</v>
      </c>
      <c r="V35" s="325"/>
      <c r="W35" s="325"/>
      <c r="X35" s="325"/>
      <c r="Y35" s="325"/>
      <c r="Z35" s="325"/>
      <c r="AA35" s="325"/>
      <c r="AB35" s="325"/>
      <c r="AC35" s="325"/>
      <c r="AD35" s="323">
        <f t="shared" si="2"/>
        <v>3989</v>
      </c>
      <c r="AE35" s="323">
        <f t="shared" si="2"/>
        <v>0</v>
      </c>
      <c r="AF35" s="324">
        <f t="shared" si="16"/>
        <v>0</v>
      </c>
      <c r="AG35" s="323">
        <f t="shared" si="6"/>
        <v>0</v>
      </c>
      <c r="AH35" s="323">
        <f t="shared" si="4"/>
        <v>0</v>
      </c>
    </row>
    <row r="36" spans="1:34" ht="15" customHeight="1" x14ac:dyDescent="0.35">
      <c r="B36" s="57">
        <v>26</v>
      </c>
      <c r="C36" s="24" t="s">
        <v>231</v>
      </c>
      <c r="D36" s="323">
        <v>0</v>
      </c>
      <c r="E36" s="323">
        <v>0</v>
      </c>
      <c r="F36" s="323">
        <v>0</v>
      </c>
      <c r="G36" s="323">
        <v>0</v>
      </c>
      <c r="H36" s="323">
        <v>0</v>
      </c>
      <c r="I36" s="324">
        <v>0</v>
      </c>
      <c r="J36" s="324">
        <v>0</v>
      </c>
      <c r="K36" s="324">
        <v>0</v>
      </c>
      <c r="L36" s="324">
        <v>0</v>
      </c>
      <c r="M36" s="324">
        <v>0</v>
      </c>
      <c r="N36" s="325"/>
      <c r="O36" s="325"/>
      <c r="P36" s="325"/>
      <c r="Q36" s="325"/>
      <c r="R36" s="328" t="s">
        <v>220</v>
      </c>
      <c r="S36" s="328" t="s">
        <v>220</v>
      </c>
      <c r="T36" s="328" t="s">
        <v>220</v>
      </c>
      <c r="U36" s="328" t="s">
        <v>220</v>
      </c>
      <c r="V36" s="325"/>
      <c r="W36" s="325"/>
      <c r="X36" s="325"/>
      <c r="Y36" s="325"/>
      <c r="Z36" s="325"/>
      <c r="AA36" s="325"/>
      <c r="AB36" s="325"/>
      <c r="AC36" s="325"/>
      <c r="AD36" s="323">
        <f t="shared" si="2"/>
        <v>0</v>
      </c>
      <c r="AE36" s="323">
        <f t="shared" si="2"/>
        <v>0</v>
      </c>
      <c r="AF36" s="324">
        <f t="shared" si="16"/>
        <v>0</v>
      </c>
      <c r="AG36" s="323">
        <f t="shared" si="6"/>
        <v>0</v>
      </c>
      <c r="AH36" s="323">
        <f t="shared" si="4"/>
        <v>0</v>
      </c>
    </row>
    <row r="37" spans="1:34" ht="15" customHeight="1" x14ac:dyDescent="0.35">
      <c r="B37" s="7">
        <v>27</v>
      </c>
      <c r="C37" s="24" t="s">
        <v>232</v>
      </c>
      <c r="D37" s="323">
        <v>0</v>
      </c>
      <c r="E37" s="323">
        <v>0</v>
      </c>
      <c r="F37" s="323">
        <v>0</v>
      </c>
      <c r="G37" s="323">
        <v>0</v>
      </c>
      <c r="H37" s="323">
        <v>0</v>
      </c>
      <c r="I37" s="324">
        <v>0</v>
      </c>
      <c r="J37" s="325">
        <v>0</v>
      </c>
      <c r="K37" s="325">
        <v>0</v>
      </c>
      <c r="L37" s="325">
        <v>0</v>
      </c>
      <c r="M37" s="325">
        <v>0</v>
      </c>
      <c r="N37" s="325"/>
      <c r="O37" s="325"/>
      <c r="P37" s="325"/>
      <c r="Q37" s="325"/>
      <c r="R37" s="325"/>
      <c r="S37" s="325"/>
      <c r="T37" s="325"/>
      <c r="U37" s="325"/>
      <c r="V37" s="325"/>
      <c r="W37" s="325"/>
      <c r="X37" s="325"/>
      <c r="Y37" s="325"/>
      <c r="Z37" s="325"/>
      <c r="AA37" s="325"/>
      <c r="AB37" s="325"/>
      <c r="AC37" s="325"/>
      <c r="AD37" s="323">
        <f t="shared" si="2"/>
        <v>0</v>
      </c>
      <c r="AE37" s="323">
        <f t="shared" si="2"/>
        <v>0</v>
      </c>
      <c r="AF37" s="324">
        <f t="shared" si="16"/>
        <v>0</v>
      </c>
      <c r="AG37" s="323">
        <f t="shared" si="6"/>
        <v>0</v>
      </c>
      <c r="AH37" s="323">
        <f t="shared" si="4"/>
        <v>0</v>
      </c>
    </row>
    <row r="38" spans="1:34" s="136" customFormat="1" ht="15" customHeight="1" x14ac:dyDescent="0.35">
      <c r="A38" s="133"/>
      <c r="B38" s="139">
        <v>28</v>
      </c>
      <c r="C38" s="54" t="s">
        <v>233</v>
      </c>
      <c r="D38" s="321">
        <f>SUM(D39:D40)</f>
        <v>382</v>
      </c>
      <c r="E38" s="321">
        <f t="shared" ref="E38:M38" si="17">SUM(E39:E40)</f>
        <v>0</v>
      </c>
      <c r="F38" s="321">
        <f t="shared" si="17"/>
        <v>0</v>
      </c>
      <c r="G38" s="321">
        <f t="shared" si="17"/>
        <v>0</v>
      </c>
      <c r="H38" s="321">
        <f t="shared" si="17"/>
        <v>0</v>
      </c>
      <c r="I38" s="321">
        <f t="shared" si="17"/>
        <v>0</v>
      </c>
      <c r="J38" s="321">
        <f t="shared" si="17"/>
        <v>0</v>
      </c>
      <c r="K38" s="321">
        <f t="shared" si="17"/>
        <v>0</v>
      </c>
      <c r="L38" s="321">
        <f t="shared" si="17"/>
        <v>0</v>
      </c>
      <c r="M38" s="321">
        <f t="shared" si="17"/>
        <v>0</v>
      </c>
      <c r="N38" s="327"/>
      <c r="O38" s="327"/>
      <c r="P38" s="327"/>
      <c r="Q38" s="327"/>
      <c r="R38" s="327"/>
      <c r="S38" s="327"/>
      <c r="T38" s="327"/>
      <c r="U38" s="327"/>
      <c r="V38" s="327"/>
      <c r="W38" s="327"/>
      <c r="X38" s="327"/>
      <c r="Y38" s="327"/>
      <c r="Z38" s="327"/>
      <c r="AA38" s="327"/>
      <c r="AB38" s="327"/>
      <c r="AC38" s="327"/>
      <c r="AD38" s="321">
        <f t="shared" si="2"/>
        <v>0</v>
      </c>
      <c r="AE38" s="321">
        <f t="shared" si="2"/>
        <v>0</v>
      </c>
      <c r="AF38" s="322">
        <f t="shared" si="16"/>
        <v>0</v>
      </c>
      <c r="AG38" s="321">
        <f t="shared" si="6"/>
        <v>0</v>
      </c>
      <c r="AH38" s="321">
        <f t="shared" si="4"/>
        <v>0</v>
      </c>
    </row>
    <row r="39" spans="1:34" ht="15" customHeight="1" x14ac:dyDescent="0.35">
      <c r="B39" s="57">
        <v>29</v>
      </c>
      <c r="C39" s="24" t="s">
        <v>234</v>
      </c>
      <c r="D39" s="323">
        <v>0</v>
      </c>
      <c r="E39" s="323">
        <v>0</v>
      </c>
      <c r="F39" s="323">
        <v>0</v>
      </c>
      <c r="G39" s="323">
        <v>0</v>
      </c>
      <c r="H39" s="323">
        <v>0</v>
      </c>
      <c r="I39" s="324">
        <v>0</v>
      </c>
      <c r="J39" s="324">
        <v>0</v>
      </c>
      <c r="K39" s="324">
        <v>0</v>
      </c>
      <c r="L39" s="324">
        <v>0</v>
      </c>
      <c r="M39" s="324">
        <v>0</v>
      </c>
      <c r="N39" s="328"/>
      <c r="O39" s="328"/>
      <c r="P39" s="328"/>
      <c r="Q39" s="328"/>
      <c r="R39" s="328"/>
      <c r="S39" s="328"/>
      <c r="T39" s="328"/>
      <c r="U39" s="328"/>
      <c r="V39" s="328"/>
      <c r="W39" s="328"/>
      <c r="X39" s="328"/>
      <c r="Y39" s="328"/>
      <c r="Z39" s="328"/>
      <c r="AA39" s="328"/>
      <c r="AB39" s="328"/>
      <c r="AC39" s="328"/>
      <c r="AD39" s="323">
        <f t="shared" si="2"/>
        <v>0</v>
      </c>
      <c r="AE39" s="323">
        <f t="shared" si="2"/>
        <v>0</v>
      </c>
      <c r="AF39" s="324">
        <f t="shared" si="16"/>
        <v>0</v>
      </c>
      <c r="AG39" s="323">
        <f t="shared" si="6"/>
        <v>0</v>
      </c>
      <c r="AH39" s="323">
        <f t="shared" si="4"/>
        <v>0</v>
      </c>
    </row>
    <row r="40" spans="1:34" ht="15" customHeight="1" x14ac:dyDescent="0.35">
      <c r="B40" s="7">
        <v>30</v>
      </c>
      <c r="C40" s="24" t="s">
        <v>235</v>
      </c>
      <c r="D40" s="323">
        <v>382</v>
      </c>
      <c r="E40" s="323">
        <v>0</v>
      </c>
      <c r="F40" s="323">
        <v>0</v>
      </c>
      <c r="G40" s="324">
        <v>0</v>
      </c>
      <c r="H40" s="323">
        <v>0</v>
      </c>
      <c r="I40" s="324">
        <v>0</v>
      </c>
      <c r="J40" s="324">
        <v>0</v>
      </c>
      <c r="K40" s="324">
        <v>0</v>
      </c>
      <c r="L40" s="324">
        <v>0</v>
      </c>
      <c r="M40" s="324">
        <v>0</v>
      </c>
      <c r="N40" s="328"/>
      <c r="O40" s="328"/>
      <c r="P40" s="328"/>
      <c r="Q40" s="328"/>
      <c r="R40" s="328"/>
      <c r="S40" s="328"/>
      <c r="T40" s="328"/>
      <c r="U40" s="328"/>
      <c r="V40" s="328"/>
      <c r="W40" s="328"/>
      <c r="X40" s="328"/>
      <c r="Y40" s="328"/>
      <c r="Z40" s="328"/>
      <c r="AA40" s="328"/>
      <c r="AB40" s="328"/>
      <c r="AC40" s="328"/>
      <c r="AD40" s="323">
        <f t="shared" si="2"/>
        <v>0</v>
      </c>
      <c r="AE40" s="323">
        <f t="shared" si="2"/>
        <v>0</v>
      </c>
      <c r="AF40" s="324">
        <f t="shared" si="16"/>
        <v>0</v>
      </c>
      <c r="AG40" s="323">
        <f t="shared" si="6"/>
        <v>0</v>
      </c>
      <c r="AH40" s="323">
        <f t="shared" si="4"/>
        <v>0</v>
      </c>
    </row>
    <row r="41" spans="1:34" ht="30" customHeight="1" x14ac:dyDescent="0.35">
      <c r="B41" s="7">
        <v>31</v>
      </c>
      <c r="C41" s="54" t="s">
        <v>236</v>
      </c>
      <c r="D41" s="323">
        <v>0</v>
      </c>
      <c r="E41" s="323">
        <v>0</v>
      </c>
      <c r="F41" s="323">
        <v>0</v>
      </c>
      <c r="G41" s="324">
        <v>0</v>
      </c>
      <c r="H41" s="323">
        <v>0</v>
      </c>
      <c r="I41" s="324">
        <v>0</v>
      </c>
      <c r="J41" s="324">
        <v>0</v>
      </c>
      <c r="K41" s="324">
        <v>0</v>
      </c>
      <c r="L41" s="324">
        <v>0</v>
      </c>
      <c r="M41" s="324">
        <v>0</v>
      </c>
      <c r="N41" s="328"/>
      <c r="O41" s="328"/>
      <c r="P41" s="328"/>
      <c r="Q41" s="328"/>
      <c r="R41" s="328"/>
      <c r="S41" s="328"/>
      <c r="T41" s="328"/>
      <c r="U41" s="328"/>
      <c r="V41" s="328"/>
      <c r="W41" s="328"/>
      <c r="X41" s="328"/>
      <c r="Y41" s="328"/>
      <c r="Z41" s="328"/>
      <c r="AA41" s="328"/>
      <c r="AB41" s="328"/>
      <c r="AC41" s="328"/>
      <c r="AD41" s="323">
        <f t="shared" si="2"/>
        <v>0</v>
      </c>
      <c r="AE41" s="323">
        <f t="shared" si="2"/>
        <v>0</v>
      </c>
      <c r="AF41" s="324">
        <f t="shared" si="16"/>
        <v>0</v>
      </c>
      <c r="AG41" s="323">
        <f t="shared" si="6"/>
        <v>0</v>
      </c>
      <c r="AH41" s="323">
        <f t="shared" si="4"/>
        <v>0</v>
      </c>
    </row>
    <row r="42" spans="1:34" ht="30" customHeight="1" x14ac:dyDescent="0.35">
      <c r="B42" s="7">
        <v>32</v>
      </c>
      <c r="C42" s="51" t="s">
        <v>237</v>
      </c>
      <c r="D42" s="321">
        <f>SUM(D43,D54:D57)</f>
        <v>20666</v>
      </c>
      <c r="E42" s="323">
        <v>0</v>
      </c>
      <c r="F42" s="323">
        <v>0</v>
      </c>
      <c r="G42" s="324">
        <v>0</v>
      </c>
      <c r="H42" s="323">
        <v>0</v>
      </c>
      <c r="I42" s="324">
        <v>0</v>
      </c>
      <c r="J42" s="324">
        <v>0</v>
      </c>
      <c r="K42" s="324">
        <v>0</v>
      </c>
      <c r="L42" s="324">
        <v>0</v>
      </c>
      <c r="M42" s="324">
        <v>0</v>
      </c>
      <c r="N42" s="328"/>
      <c r="O42" s="328"/>
      <c r="P42" s="328"/>
      <c r="Q42" s="328"/>
      <c r="R42" s="328"/>
      <c r="S42" s="328"/>
      <c r="T42" s="328"/>
      <c r="U42" s="328"/>
      <c r="V42" s="328"/>
      <c r="W42" s="328"/>
      <c r="X42" s="328"/>
      <c r="Y42" s="328"/>
      <c r="Z42" s="328"/>
      <c r="AA42" s="328"/>
      <c r="AB42" s="328"/>
      <c r="AC42" s="328"/>
      <c r="AD42" s="323">
        <f t="shared" si="2"/>
        <v>0</v>
      </c>
      <c r="AE42" s="323">
        <f t="shared" si="2"/>
        <v>0</v>
      </c>
      <c r="AF42" s="324">
        <f>+G42+L42</f>
        <v>0</v>
      </c>
      <c r="AG42" s="323">
        <f t="shared" si="6"/>
        <v>0</v>
      </c>
      <c r="AH42" s="323">
        <f t="shared" si="4"/>
        <v>0</v>
      </c>
    </row>
    <row r="43" spans="1:34" s="136" customFormat="1" ht="15" customHeight="1" x14ac:dyDescent="0.35">
      <c r="A43" s="133"/>
      <c r="B43" s="134">
        <v>33</v>
      </c>
      <c r="C43" s="54" t="s">
        <v>238</v>
      </c>
      <c r="D43" s="321">
        <f>SUM(D44,D50)</f>
        <v>14473</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row>
    <row r="44" spans="1:34" s="136" customFormat="1" ht="30" customHeight="1" x14ac:dyDescent="0.35">
      <c r="A44" s="133"/>
      <c r="B44" s="134">
        <v>34</v>
      </c>
      <c r="C44" s="135" t="s">
        <v>239</v>
      </c>
      <c r="D44" s="321">
        <f>+D45+D48+D49</f>
        <v>7819</v>
      </c>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row>
    <row r="45" spans="1:34" s="136" customFormat="1" ht="15" customHeight="1" x14ac:dyDescent="0.35">
      <c r="A45" s="133"/>
      <c r="B45" s="134">
        <v>35</v>
      </c>
      <c r="C45" s="135" t="s">
        <v>240</v>
      </c>
      <c r="D45" s="321">
        <v>7748</v>
      </c>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row>
    <row r="46" spans="1:34" ht="30" customHeight="1" x14ac:dyDescent="0.35">
      <c r="B46" s="7">
        <v>36</v>
      </c>
      <c r="C46" s="24" t="s">
        <v>241</v>
      </c>
      <c r="D46" s="323">
        <v>0</v>
      </c>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row>
    <row r="47" spans="1:34" ht="15" customHeight="1" x14ac:dyDescent="0.35">
      <c r="B47" s="7">
        <v>37</v>
      </c>
      <c r="C47" s="24" t="s">
        <v>242</v>
      </c>
      <c r="D47" s="323">
        <v>0</v>
      </c>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row>
    <row r="48" spans="1:34" ht="15" customHeight="1" x14ac:dyDescent="0.35">
      <c r="B48" s="7">
        <v>38</v>
      </c>
      <c r="C48" s="24" t="s">
        <v>243</v>
      </c>
      <c r="D48" s="323">
        <v>67</v>
      </c>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row>
    <row r="49" spans="1:34" ht="15" customHeight="1" x14ac:dyDescent="0.35">
      <c r="B49" s="7">
        <v>39</v>
      </c>
      <c r="C49" s="24" t="s">
        <v>219</v>
      </c>
      <c r="D49" s="323">
        <v>4</v>
      </c>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row>
    <row r="50" spans="1:34" s="136" customFormat="1" ht="30" customHeight="1" x14ac:dyDescent="0.35">
      <c r="A50" s="133"/>
      <c r="B50" s="134">
        <v>40</v>
      </c>
      <c r="C50" s="140" t="s">
        <v>244</v>
      </c>
      <c r="D50" s="321">
        <f>SUM(D51:D53)</f>
        <v>6654</v>
      </c>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row>
    <row r="51" spans="1:34" ht="15" customHeight="1" x14ac:dyDescent="0.35">
      <c r="B51" s="7">
        <v>41</v>
      </c>
      <c r="C51" s="24" t="s">
        <v>217</v>
      </c>
      <c r="D51" s="323">
        <v>6654</v>
      </c>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row>
    <row r="52" spans="1:34" ht="15" customHeight="1" x14ac:dyDescent="0.35">
      <c r="B52" s="7">
        <v>42</v>
      </c>
      <c r="C52" s="24" t="s">
        <v>243</v>
      </c>
      <c r="D52" s="323">
        <v>0</v>
      </c>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row>
    <row r="53" spans="1:34" ht="15" customHeight="1" x14ac:dyDescent="0.35">
      <c r="B53" s="7">
        <v>43</v>
      </c>
      <c r="C53" s="24" t="s">
        <v>219</v>
      </c>
      <c r="D53" s="323">
        <v>0</v>
      </c>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row>
    <row r="54" spans="1:34" s="136" customFormat="1" ht="15" customHeight="1" x14ac:dyDescent="0.35">
      <c r="A54" s="133"/>
      <c r="B54" s="134">
        <v>44</v>
      </c>
      <c r="C54" s="54" t="s">
        <v>245</v>
      </c>
      <c r="D54" s="321">
        <v>16</v>
      </c>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row>
    <row r="55" spans="1:34" s="136" customFormat="1" ht="15" customHeight="1" x14ac:dyDescent="0.35">
      <c r="A55" s="133"/>
      <c r="B55" s="134">
        <v>45</v>
      </c>
      <c r="C55" s="54" t="s">
        <v>246</v>
      </c>
      <c r="D55" s="321">
        <v>659</v>
      </c>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row>
    <row r="56" spans="1:34" s="136" customFormat="1" ht="15" customHeight="1" x14ac:dyDescent="0.35">
      <c r="A56" s="133"/>
      <c r="B56" s="134">
        <v>46</v>
      </c>
      <c r="C56" s="54" t="s">
        <v>247</v>
      </c>
      <c r="D56" s="321">
        <v>27</v>
      </c>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row>
    <row r="57" spans="1:34" s="136" customFormat="1" ht="15" customHeight="1" x14ac:dyDescent="0.35">
      <c r="A57" s="133"/>
      <c r="B57" s="134">
        <v>47</v>
      </c>
      <c r="C57" s="54" t="s">
        <v>248</v>
      </c>
      <c r="D57" s="321">
        <v>5491</v>
      </c>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row>
    <row r="58" spans="1:34" ht="15" customHeight="1" x14ac:dyDescent="0.35">
      <c r="B58" s="58">
        <v>48</v>
      </c>
      <c r="C58" s="59" t="s">
        <v>249</v>
      </c>
      <c r="D58" s="330">
        <f>SUM(D11,D42)</f>
        <v>29663</v>
      </c>
      <c r="E58" s="330">
        <f>+E11</f>
        <v>4891</v>
      </c>
      <c r="F58" s="330">
        <f>+F11</f>
        <v>89</v>
      </c>
      <c r="G58" s="330">
        <f>+G11</f>
        <v>0</v>
      </c>
      <c r="H58" s="330">
        <f>+H11</f>
        <v>12</v>
      </c>
      <c r="I58" s="330">
        <f t="shared" ref="I58:AH58" si="18">+I11</f>
        <v>54</v>
      </c>
      <c r="J58" s="330">
        <f t="shared" si="18"/>
        <v>36</v>
      </c>
      <c r="K58" s="330">
        <f t="shared" si="18"/>
        <v>0</v>
      </c>
      <c r="L58" s="330">
        <f t="shared" si="18"/>
        <v>0</v>
      </c>
      <c r="M58" s="330">
        <f t="shared" si="18"/>
        <v>0</v>
      </c>
      <c r="N58" s="328"/>
      <c r="O58" s="328"/>
      <c r="P58" s="328"/>
      <c r="Q58" s="328"/>
      <c r="R58" s="328"/>
      <c r="S58" s="328"/>
      <c r="T58" s="328"/>
      <c r="U58" s="328"/>
      <c r="V58" s="328"/>
      <c r="W58" s="328"/>
      <c r="X58" s="328"/>
      <c r="Y58" s="328"/>
      <c r="Z58" s="328"/>
      <c r="AA58" s="328"/>
      <c r="AB58" s="328"/>
      <c r="AC58" s="328"/>
      <c r="AD58" s="330">
        <f t="shared" si="18"/>
        <v>4927</v>
      </c>
      <c r="AE58" s="330">
        <f t="shared" si="18"/>
        <v>89</v>
      </c>
      <c r="AF58" s="330">
        <f t="shared" si="18"/>
        <v>0</v>
      </c>
      <c r="AG58" s="330">
        <f t="shared" si="18"/>
        <v>12</v>
      </c>
      <c r="AH58" s="330">
        <f t="shared" si="18"/>
        <v>54</v>
      </c>
    </row>
    <row r="59" spans="1:34" ht="15" customHeight="1" x14ac:dyDescent="0.35">
      <c r="A59" s="23" t="s">
        <v>250</v>
      </c>
      <c r="B59" s="7">
        <v>49</v>
      </c>
      <c r="C59" s="51" t="s">
        <v>251</v>
      </c>
      <c r="D59" s="321">
        <f>SUM(D60:D62)</f>
        <v>113150</v>
      </c>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row>
    <row r="60" spans="1:34" ht="15" customHeight="1" x14ac:dyDescent="0.35">
      <c r="B60" s="7">
        <v>50</v>
      </c>
      <c r="C60" s="54" t="s">
        <v>252</v>
      </c>
      <c r="D60" s="321">
        <v>3165</v>
      </c>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row>
    <row r="61" spans="1:34" ht="15" customHeight="1" x14ac:dyDescent="0.35">
      <c r="B61" s="7">
        <v>51</v>
      </c>
      <c r="C61" s="54" t="s">
        <v>253</v>
      </c>
      <c r="D61" s="321">
        <v>33830</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row>
    <row r="62" spans="1:34" ht="15" customHeight="1" x14ac:dyDescent="0.35">
      <c r="B62" s="7">
        <v>52</v>
      </c>
      <c r="C62" s="54" t="s">
        <v>254</v>
      </c>
      <c r="D62" s="321">
        <v>76155</v>
      </c>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row>
    <row r="63" spans="1:34" ht="15" customHeight="1" x14ac:dyDescent="0.35">
      <c r="B63" s="7">
        <v>53</v>
      </c>
      <c r="C63" s="51" t="s">
        <v>128</v>
      </c>
      <c r="D63" s="321">
        <f>+D58+D59</f>
        <v>142813</v>
      </c>
      <c r="E63" s="321">
        <f>+E58</f>
        <v>4891</v>
      </c>
      <c r="F63" s="321">
        <f t="shared" ref="F63:AH63" si="19">+F58</f>
        <v>89</v>
      </c>
      <c r="G63" s="321">
        <f t="shared" si="19"/>
        <v>0</v>
      </c>
      <c r="H63" s="321">
        <f t="shared" si="19"/>
        <v>12</v>
      </c>
      <c r="I63" s="321">
        <f t="shared" si="19"/>
        <v>54</v>
      </c>
      <c r="J63" s="321">
        <f t="shared" si="19"/>
        <v>36</v>
      </c>
      <c r="K63" s="321">
        <f t="shared" si="19"/>
        <v>0</v>
      </c>
      <c r="L63" s="321">
        <f t="shared" si="19"/>
        <v>0</v>
      </c>
      <c r="M63" s="321">
        <f t="shared" si="19"/>
        <v>0</v>
      </c>
      <c r="N63" s="327"/>
      <c r="O63" s="327"/>
      <c r="P63" s="327"/>
      <c r="Q63" s="327"/>
      <c r="R63" s="327"/>
      <c r="S63" s="327"/>
      <c r="T63" s="327"/>
      <c r="U63" s="327"/>
      <c r="V63" s="327"/>
      <c r="W63" s="327"/>
      <c r="X63" s="327"/>
      <c r="Y63" s="327"/>
      <c r="Z63" s="327"/>
      <c r="AA63" s="327"/>
      <c r="AB63" s="327"/>
      <c r="AC63" s="327"/>
      <c r="AD63" s="321">
        <f t="shared" si="19"/>
        <v>4927</v>
      </c>
      <c r="AE63" s="321">
        <f t="shared" si="19"/>
        <v>89</v>
      </c>
      <c r="AF63" s="321">
        <f t="shared" si="19"/>
        <v>0</v>
      </c>
      <c r="AG63" s="321">
        <f t="shared" si="19"/>
        <v>12</v>
      </c>
      <c r="AH63" s="321">
        <f t="shared" si="19"/>
        <v>54</v>
      </c>
    </row>
    <row r="64" spans="1:34" ht="14.5" customHeight="1" x14ac:dyDescent="0.35">
      <c r="B64" s="446" t="s">
        <v>255</v>
      </c>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row>
    <row r="65" spans="1:34" s="136" customFormat="1" ht="15" customHeight="1" x14ac:dyDescent="0.35">
      <c r="A65" s="133"/>
      <c r="B65" s="134">
        <v>54</v>
      </c>
      <c r="C65" s="135" t="s">
        <v>149</v>
      </c>
      <c r="D65" s="321">
        <v>991</v>
      </c>
      <c r="E65" s="321">
        <v>135</v>
      </c>
      <c r="F65" s="321">
        <v>81</v>
      </c>
      <c r="G65" s="321">
        <v>0</v>
      </c>
      <c r="H65" s="321">
        <v>0</v>
      </c>
      <c r="I65" s="321">
        <v>44</v>
      </c>
      <c r="J65" s="321">
        <v>0</v>
      </c>
      <c r="K65" s="321">
        <v>0</v>
      </c>
      <c r="L65" s="321">
        <v>0</v>
      </c>
      <c r="M65" s="321">
        <v>0</v>
      </c>
      <c r="N65" s="326"/>
      <c r="O65" s="327"/>
      <c r="P65" s="327"/>
      <c r="Q65" s="327"/>
      <c r="R65" s="327"/>
      <c r="S65" s="327"/>
      <c r="T65" s="327"/>
      <c r="U65" s="327"/>
      <c r="V65" s="327"/>
      <c r="W65" s="327"/>
      <c r="X65" s="327"/>
      <c r="Y65" s="327"/>
      <c r="Z65" s="327"/>
      <c r="AA65" s="327"/>
      <c r="AB65" s="327"/>
      <c r="AC65" s="327"/>
      <c r="AD65" s="322">
        <f>+E65+J65</f>
        <v>135</v>
      </c>
      <c r="AE65" s="322">
        <f>+F65+J65</f>
        <v>81</v>
      </c>
      <c r="AF65" s="322">
        <f>+G65+K65</f>
        <v>0</v>
      </c>
      <c r="AG65" s="321">
        <f>+H65</f>
        <v>0</v>
      </c>
      <c r="AH65" s="322">
        <f>+I65+M65</f>
        <v>44</v>
      </c>
    </row>
    <row r="66" spans="1:34" s="136" customFormat="1" ht="15" customHeight="1" x14ac:dyDescent="0.35">
      <c r="A66" s="133"/>
      <c r="B66" s="134">
        <v>55</v>
      </c>
      <c r="C66" s="141" t="s">
        <v>256</v>
      </c>
      <c r="D66" s="321">
        <v>353</v>
      </c>
      <c r="E66" s="321">
        <v>0</v>
      </c>
      <c r="F66" s="321">
        <v>0</v>
      </c>
      <c r="G66" s="321">
        <v>0</v>
      </c>
      <c r="H66" s="321">
        <v>0</v>
      </c>
      <c r="I66" s="321">
        <v>0</v>
      </c>
      <c r="J66" s="321">
        <v>0</v>
      </c>
      <c r="K66" s="321">
        <v>0</v>
      </c>
      <c r="L66" s="321">
        <v>0</v>
      </c>
      <c r="M66" s="321">
        <v>0</v>
      </c>
      <c r="N66" s="327"/>
      <c r="O66" s="327"/>
      <c r="P66" s="327"/>
      <c r="Q66" s="327"/>
      <c r="R66" s="327"/>
      <c r="S66" s="327"/>
      <c r="T66" s="327"/>
      <c r="U66" s="327"/>
      <c r="V66" s="327"/>
      <c r="W66" s="327"/>
      <c r="X66" s="327"/>
      <c r="Y66" s="327"/>
      <c r="Z66" s="327"/>
      <c r="AA66" s="327"/>
      <c r="AB66" s="327"/>
      <c r="AC66" s="327"/>
      <c r="AD66" s="321">
        <v>0</v>
      </c>
      <c r="AE66" s="321">
        <v>0</v>
      </c>
      <c r="AF66" s="321">
        <v>0</v>
      </c>
      <c r="AG66" s="321">
        <v>0</v>
      </c>
      <c r="AH66" s="321">
        <v>0</v>
      </c>
    </row>
    <row r="67" spans="1:34" ht="15" customHeight="1" x14ac:dyDescent="0.35">
      <c r="B67" s="7">
        <v>56</v>
      </c>
      <c r="C67" s="60" t="s">
        <v>257</v>
      </c>
      <c r="D67" s="323">
        <v>353</v>
      </c>
      <c r="E67" s="323">
        <v>0</v>
      </c>
      <c r="F67" s="323">
        <v>0</v>
      </c>
      <c r="G67" s="323">
        <v>0</v>
      </c>
      <c r="H67" s="323">
        <v>0</v>
      </c>
      <c r="I67" s="323">
        <v>0</v>
      </c>
      <c r="J67" s="323">
        <v>0</v>
      </c>
      <c r="K67" s="323">
        <v>0</v>
      </c>
      <c r="L67" s="323">
        <v>0</v>
      </c>
      <c r="M67" s="323">
        <v>0</v>
      </c>
      <c r="N67" s="328"/>
      <c r="O67" s="328"/>
      <c r="P67" s="328"/>
      <c r="Q67" s="328"/>
      <c r="R67" s="328"/>
      <c r="S67" s="328"/>
      <c r="T67" s="328"/>
      <c r="U67" s="328"/>
      <c r="V67" s="328"/>
      <c r="W67" s="328"/>
      <c r="X67" s="328"/>
      <c r="Y67" s="328"/>
      <c r="Z67" s="328"/>
      <c r="AA67" s="328"/>
      <c r="AB67" s="328"/>
      <c r="AC67" s="328"/>
      <c r="AD67" s="323">
        <v>0</v>
      </c>
      <c r="AE67" s="323">
        <v>0</v>
      </c>
      <c r="AF67" s="323">
        <v>0</v>
      </c>
      <c r="AG67" s="323">
        <v>0</v>
      </c>
      <c r="AH67" s="323">
        <v>0</v>
      </c>
    </row>
    <row r="68" spans="1:34" ht="15" customHeight="1" x14ac:dyDescent="0.35">
      <c r="B68" s="63">
        <v>57</v>
      </c>
      <c r="C68" s="73" t="s">
        <v>258</v>
      </c>
      <c r="D68" s="331">
        <v>0</v>
      </c>
      <c r="E68" s="331">
        <v>0</v>
      </c>
      <c r="F68" s="331">
        <v>0</v>
      </c>
      <c r="G68" s="331">
        <v>0</v>
      </c>
      <c r="H68" s="331">
        <v>0</v>
      </c>
      <c r="I68" s="331">
        <v>0</v>
      </c>
      <c r="J68" s="331">
        <v>0</v>
      </c>
      <c r="K68" s="331">
        <v>0</v>
      </c>
      <c r="L68" s="331">
        <v>0</v>
      </c>
      <c r="M68" s="331">
        <v>0</v>
      </c>
      <c r="N68" s="328"/>
      <c r="O68" s="328"/>
      <c r="P68" s="328"/>
      <c r="Q68" s="328"/>
      <c r="R68" s="328"/>
      <c r="S68" s="328"/>
      <c r="T68" s="328"/>
      <c r="U68" s="328"/>
      <c r="V68" s="328"/>
      <c r="W68" s="328"/>
      <c r="X68" s="328"/>
      <c r="Y68" s="328"/>
      <c r="Z68" s="328"/>
      <c r="AA68" s="328"/>
      <c r="AB68" s="328"/>
      <c r="AC68" s="328"/>
      <c r="AD68" s="323">
        <v>0</v>
      </c>
      <c r="AE68" s="323">
        <v>0</v>
      </c>
      <c r="AF68" s="323">
        <v>0</v>
      </c>
      <c r="AG68" s="323">
        <v>0</v>
      </c>
      <c r="AH68" s="323">
        <v>0</v>
      </c>
    </row>
    <row r="69" spans="1:34" ht="14" customHeight="1" x14ac:dyDescent="0.35">
      <c r="B69" s="448"/>
      <c r="C69" s="449"/>
      <c r="D69" s="449"/>
      <c r="E69" s="449"/>
      <c r="F69" s="449"/>
      <c r="G69" s="449"/>
      <c r="H69" s="449"/>
      <c r="I69" s="449"/>
      <c r="J69" s="449"/>
      <c r="K69" s="449"/>
      <c r="L69" s="449"/>
      <c r="M69" s="450"/>
    </row>
    <row r="70" spans="1:34" x14ac:dyDescent="0.35">
      <c r="B70" s="297" t="s">
        <v>518</v>
      </c>
      <c r="C70" s="344"/>
      <c r="D70" s="344"/>
      <c r="E70" s="344"/>
      <c r="F70" s="344"/>
      <c r="G70" s="344"/>
      <c r="H70" s="344"/>
      <c r="I70" s="344"/>
      <c r="J70" s="344"/>
      <c r="K70" s="344"/>
      <c r="L70" s="344"/>
      <c r="M70" s="298"/>
    </row>
    <row r="71" spans="1:34" ht="77" customHeight="1" x14ac:dyDescent="0.35">
      <c r="B71" s="451" t="s">
        <v>507</v>
      </c>
      <c r="C71" s="454"/>
      <c r="D71" s="454"/>
      <c r="E71" s="454"/>
      <c r="F71" s="454"/>
      <c r="G71" s="454"/>
      <c r="H71" s="454"/>
      <c r="I71" s="454"/>
      <c r="J71" s="454"/>
      <c r="K71" s="454"/>
      <c r="L71" s="454"/>
      <c r="M71" s="453"/>
    </row>
    <row r="72" spans="1:34" ht="37" customHeight="1" x14ac:dyDescent="0.35">
      <c r="B72" s="451" t="s">
        <v>260</v>
      </c>
      <c r="C72" s="452"/>
      <c r="D72" s="452"/>
      <c r="E72" s="452"/>
      <c r="F72" s="452"/>
      <c r="G72" s="452"/>
      <c r="H72" s="452"/>
      <c r="I72" s="452"/>
      <c r="J72" s="452"/>
      <c r="K72" s="452"/>
      <c r="L72" s="452"/>
      <c r="M72" s="453"/>
    </row>
    <row r="73" spans="1:34" x14ac:dyDescent="0.35">
      <c r="B73" s="451" t="s">
        <v>261</v>
      </c>
      <c r="C73" s="452"/>
      <c r="D73" s="452"/>
      <c r="E73" s="452"/>
      <c r="F73" s="452"/>
      <c r="G73" s="452"/>
      <c r="H73" s="452"/>
      <c r="I73" s="452"/>
      <c r="J73" s="452"/>
      <c r="K73" s="452"/>
      <c r="L73" s="452"/>
      <c r="M73" s="453"/>
    </row>
    <row r="74" spans="1:34" ht="26.5" customHeight="1" x14ac:dyDescent="0.35">
      <c r="B74" s="451" t="s">
        <v>262</v>
      </c>
      <c r="C74" s="452"/>
      <c r="D74" s="452"/>
      <c r="E74" s="452"/>
      <c r="F74" s="452"/>
      <c r="G74" s="452"/>
      <c r="H74" s="452"/>
      <c r="I74" s="452"/>
      <c r="J74" s="452"/>
      <c r="K74" s="452"/>
      <c r="L74" s="452"/>
      <c r="M74" s="453"/>
    </row>
    <row r="75" spans="1:34" ht="14.5" customHeight="1" x14ac:dyDescent="0.35">
      <c r="B75" s="451" t="s">
        <v>263</v>
      </c>
      <c r="C75" s="452"/>
      <c r="D75" s="452"/>
      <c r="E75" s="452"/>
      <c r="F75" s="452"/>
      <c r="G75" s="452"/>
      <c r="H75" s="452"/>
      <c r="I75" s="452"/>
      <c r="J75" s="452"/>
      <c r="K75" s="452"/>
      <c r="L75" s="452"/>
      <c r="M75" s="453"/>
    </row>
    <row r="76" spans="1:34" ht="27.65" customHeight="1" x14ac:dyDescent="0.35">
      <c r="B76" s="443" t="s">
        <v>264</v>
      </c>
      <c r="C76" s="444"/>
      <c r="D76" s="444"/>
      <c r="E76" s="444"/>
      <c r="F76" s="444"/>
      <c r="G76" s="444"/>
      <c r="H76" s="444"/>
      <c r="I76" s="444"/>
      <c r="J76" s="444"/>
      <c r="K76" s="444"/>
      <c r="L76" s="444"/>
      <c r="M76" s="445"/>
    </row>
    <row r="77" spans="1:34" x14ac:dyDescent="0.35">
      <c r="B77" s="65"/>
      <c r="C77" s="65"/>
      <c r="D77" s="65"/>
      <c r="E77" s="65"/>
      <c r="F77" s="65"/>
      <c r="G77" s="65"/>
      <c r="H77" s="65"/>
      <c r="I77" s="68"/>
      <c r="J77" s="68"/>
      <c r="K77" s="68"/>
      <c r="L77" s="68"/>
      <c r="M77" s="65"/>
    </row>
  </sheetData>
  <sheetProtection algorithmName="SHA-512" hashValue="lAORBSpN1/tFvzgzQUmekrQe8grxbAIILPuzYV1j6XaPh65oMMA6d2ucxaGryD+zaPe8kZKJNoq08vkc6y6nOQ==" saltValue="HtKOycR+CQEUy41kfqxsSA==" spinCount="100000" sheet="1" objects="1" scenarios="1"/>
  <mergeCells count="32">
    <mergeCell ref="B76:M76"/>
    <mergeCell ref="B64:AH64"/>
    <mergeCell ref="B69:M69"/>
    <mergeCell ref="B72:M72"/>
    <mergeCell ref="B73:M73"/>
    <mergeCell ref="B74:M74"/>
    <mergeCell ref="B75:M75"/>
    <mergeCell ref="B71:M71"/>
    <mergeCell ref="AA8:AC8"/>
    <mergeCell ref="AE8:AH8"/>
    <mergeCell ref="E7:I7"/>
    <mergeCell ref="J7:M7"/>
    <mergeCell ref="N7:Q7"/>
    <mergeCell ref="R7:U7"/>
    <mergeCell ref="V7:Y7"/>
    <mergeCell ref="Z7:AC7"/>
    <mergeCell ref="B4:C9"/>
    <mergeCell ref="D5:AH5"/>
    <mergeCell ref="D6:D9"/>
    <mergeCell ref="E6:I6"/>
    <mergeCell ref="J6:M6"/>
    <mergeCell ref="N6:Q6"/>
    <mergeCell ref="R6:U6"/>
    <mergeCell ref="V6:Y6"/>
    <mergeCell ref="Z6:AC6"/>
    <mergeCell ref="AD6:AH6"/>
    <mergeCell ref="AD7:AH7"/>
    <mergeCell ref="F8:I8"/>
    <mergeCell ref="K8:M8"/>
    <mergeCell ref="O8:Q8"/>
    <mergeCell ref="S8:U8"/>
    <mergeCell ref="W8:Y8"/>
  </mergeCells>
  <conditionalFormatting sqref="J34:M36">
    <cfRule type="expression" dxfId="16" priority="6" stopIfTrue="1">
      <formula>INDIRECT("T1_Covered_assets_Adj!"&amp;ADDRESS(ROW(),COLUMN()))&lt;&gt;""</formula>
    </cfRule>
  </conditionalFormatting>
  <conditionalFormatting sqref="E42:M42">
    <cfRule type="expression" dxfId="15" priority="7" stopIfTrue="1">
      <formula>INDIRECT("T1_Covered_assets_Adj!"&amp;ADDRESS(ROW(),COLUMN()))&lt;&gt;""</formula>
    </cfRule>
  </conditionalFormatting>
  <conditionalFormatting sqref="D60:D62 D51:D57 D45:D49 D39:M41 D34:I37 M33 M29 H29:K29 D29:F29 M25 H25:K25 D25:F25 D23:M24 M21 H21:K21 D21:F21 D17:M17 M16 H16:K16 D16:F16 D14:M15 D19:M20 D31:M31 D32:D33 E33:F33 E32:G32 D65:M68 H32:K33 L32:M32 AD66:AH68 D27:M28">
    <cfRule type="expression" dxfId="14" priority="8" stopIfTrue="1">
      <formula>INDIRECT("T1_Covered_assets_Adj!"&amp;ADDRESS(ROW(),COLUMN()))&lt;&gt;""</formula>
    </cfRule>
  </conditionalFormatting>
  <conditionalFormatting sqref="AD34:AD37">
    <cfRule type="expression" dxfId="13" priority="4" stopIfTrue="1">
      <formula>INDIRECT("T1_Covered_assets_Adj!"&amp;ADDRESS(ROW(),COLUMN()))&lt;&gt;""</formula>
    </cfRule>
  </conditionalFormatting>
  <conditionalFormatting sqref="AF33 AF29 AF21 AF16 AD15">
    <cfRule type="expression" dxfId="12" priority="5" stopIfTrue="1">
      <formula>INDIRECT("T1_Covered_assets_Adj!"&amp;ADDRESS(ROW(),COLUMN()))&lt;&gt;""</formula>
    </cfRule>
  </conditionalFormatting>
  <conditionalFormatting sqref="E63:M63 AD63:AH63">
    <cfRule type="expression" dxfId="11" priority="3" stopIfTrue="1">
      <formula>INDIRECT("T1_Covered_assets_Adj!"&amp;ADDRESS(ROW(),COLUMN()))&lt;&gt;""</formula>
    </cfRule>
  </conditionalFormatting>
  <conditionalFormatting sqref="V34:AC36 N34:Q36">
    <cfRule type="expression" dxfId="10" priority="1" stopIfTrue="1">
      <formula>INDIRECT("T1_Covered_assets_Adj!"&amp;ADDRESS(ROW(),COLUMN()))&lt;&gt;""</formula>
    </cfRule>
  </conditionalFormatting>
  <conditionalFormatting sqref="R34:U36 P21 P16 P29 T16 X16 AB16:AC16 P33 AC31:AC32 AB29:AC29 AB33:AC33 T29 X29 T21 X21 AB21:AC21 X33 T33">
    <cfRule type="expression" dxfId="9" priority="2" stopIfTrue="1">
      <formula>INDIRECT("T1_Covered_assets_Adj!"&amp;ADDRESS(ROW(),COLUMN()))&lt;&gt;""</formula>
    </cfRule>
  </conditionalFormatting>
  <pageMargins left="0.4" right="0.1" top="0.75" bottom="0.5" header="0.3" footer="0.3"/>
  <pageSetup paperSize="8"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7476-66AC-44C0-85C9-48124C862652}">
  <sheetPr>
    <pageSetUpPr fitToPage="1"/>
  </sheetPr>
  <dimension ref="A1:XFC77"/>
  <sheetViews>
    <sheetView showGridLines="0" zoomScale="85" zoomScaleNormal="85" zoomScaleSheetLayoutView="40" workbookViewId="0">
      <pane xSplit="3" ySplit="9" topLeftCell="D10" activePane="bottomRight" state="frozen"/>
      <selection activeCell="B39" sqref="B34:I39"/>
      <selection pane="topRight" activeCell="B39" sqref="B34:I39"/>
      <selection pane="bottomLeft" activeCell="B39" sqref="B34:I39"/>
      <selection pane="bottomRight" activeCell="D10" sqref="D10"/>
    </sheetView>
  </sheetViews>
  <sheetFormatPr defaultColWidth="0" defaultRowHeight="14.5" zeroHeight="1" x14ac:dyDescent="0.35"/>
  <cols>
    <col min="1" max="1" width="3.54296875" style="23" customWidth="1"/>
    <col min="2" max="2" width="11.7265625" style="10" customWidth="1"/>
    <col min="3" max="3" width="65.453125" style="23" customWidth="1"/>
    <col min="4" max="6" width="10.453125" style="23" customWidth="1"/>
    <col min="7" max="7" width="8.7265625" style="23" bestFit="1" customWidth="1"/>
    <col min="8" max="8" width="12.08984375" style="23" customWidth="1"/>
    <col min="9" max="9" width="11.453125" style="23" bestFit="1" customWidth="1"/>
    <col min="10" max="10" width="7.7265625" style="23" customWidth="1"/>
    <col min="11" max="11" width="9.7265625" style="23" customWidth="1"/>
    <col min="12" max="12" width="13.1796875" style="23" bestFit="1" customWidth="1"/>
    <col min="13" max="13" width="11.453125" style="23" bestFit="1" customWidth="1"/>
    <col min="14" max="14" width="6.7265625" style="23" customWidth="1"/>
    <col min="15" max="15" width="10.453125" style="23" customWidth="1"/>
    <col min="16" max="16" width="13.1796875" style="23" bestFit="1" customWidth="1"/>
    <col min="17" max="17" width="8.7265625" style="23" bestFit="1" customWidth="1"/>
    <col min="18" max="18" width="6.7265625" style="23" customWidth="1"/>
    <col min="19" max="19" width="10.453125" style="23" customWidth="1"/>
    <col min="20" max="21" width="8.7265625" style="23" bestFit="1" customWidth="1"/>
    <col min="22" max="22" width="6.7265625" style="23" customWidth="1"/>
    <col min="23" max="23" width="10.453125" style="23" customWidth="1"/>
    <col min="24" max="25" width="8.7265625" style="23" bestFit="1" customWidth="1"/>
    <col min="26" max="26" width="6.7265625" style="23" customWidth="1"/>
    <col min="27" max="27" width="10.453125" style="23" customWidth="1"/>
    <col min="28" max="29" width="8.7265625" style="23" bestFit="1" customWidth="1"/>
    <col min="30" max="30" width="9.453125" style="23" bestFit="1" customWidth="1"/>
    <col min="31" max="31" width="6.81640625" style="23" bestFit="1" customWidth="1"/>
    <col min="32" max="32" width="13.1796875" style="23" bestFit="1" customWidth="1"/>
    <col min="33" max="33" width="15.1796875" style="23" bestFit="1" customWidth="1"/>
    <col min="34" max="34" width="11.453125" style="23" customWidth="1"/>
    <col min="35" max="35" width="2.81640625" customWidth="1"/>
    <col min="36" max="16383" width="8.54296875" hidden="1"/>
    <col min="16384" max="16384" width="1.1796875" hidden="1"/>
  </cols>
  <sheetData>
    <row r="1" spans="1:34" ht="15" customHeight="1" x14ac:dyDescent="0.35"/>
    <row r="2" spans="1:34" x14ac:dyDescent="0.35">
      <c r="B2" s="101" t="s">
        <v>265</v>
      </c>
      <c r="C2" s="69"/>
    </row>
    <row r="3" spans="1:34" ht="15" customHeight="1" x14ac:dyDescent="0.35"/>
    <row r="4" spans="1:34" ht="15" customHeight="1" x14ac:dyDescent="0.35">
      <c r="A4" s="10"/>
      <c r="B4" s="431" t="s">
        <v>160</v>
      </c>
      <c r="C4" s="432"/>
      <c r="D4" s="71" t="s">
        <v>161</v>
      </c>
      <c r="E4" s="72" t="s">
        <v>162</v>
      </c>
      <c r="F4" s="72" t="s">
        <v>163</v>
      </c>
      <c r="G4" s="72" t="s">
        <v>164</v>
      </c>
      <c r="H4" s="72" t="s">
        <v>165</v>
      </c>
      <c r="I4" s="72" t="s">
        <v>166</v>
      </c>
      <c r="J4" s="72" t="s">
        <v>167</v>
      </c>
      <c r="K4" s="72" t="s">
        <v>168</v>
      </c>
      <c r="L4" s="72" t="s">
        <v>169</v>
      </c>
      <c r="M4" s="72" t="s">
        <v>170</v>
      </c>
      <c r="N4" s="72" t="s">
        <v>171</v>
      </c>
      <c r="O4" s="72" t="s">
        <v>172</v>
      </c>
      <c r="P4" s="72" t="s">
        <v>173</v>
      </c>
      <c r="Q4" s="72" t="s">
        <v>174</v>
      </c>
      <c r="R4" s="72" t="s">
        <v>175</v>
      </c>
      <c r="S4" s="72" t="s">
        <v>176</v>
      </c>
      <c r="T4" s="72" t="s">
        <v>177</v>
      </c>
      <c r="U4" s="72" t="s">
        <v>178</v>
      </c>
      <c r="V4" s="72" t="s">
        <v>179</v>
      </c>
      <c r="W4" s="72" t="s">
        <v>180</v>
      </c>
      <c r="X4" s="72" t="s">
        <v>181</v>
      </c>
      <c r="Y4" s="72" t="s">
        <v>182</v>
      </c>
      <c r="Z4" s="72" t="s">
        <v>183</v>
      </c>
      <c r="AA4" s="72" t="s">
        <v>184</v>
      </c>
      <c r="AB4" s="72" t="s">
        <v>185</v>
      </c>
      <c r="AC4" s="72" t="s">
        <v>186</v>
      </c>
      <c r="AD4" s="72" t="s">
        <v>187</v>
      </c>
      <c r="AE4" s="72" t="s">
        <v>188</v>
      </c>
      <c r="AF4" s="72" t="s">
        <v>189</v>
      </c>
      <c r="AG4" s="72" t="s">
        <v>190</v>
      </c>
      <c r="AH4" s="72" t="s">
        <v>191</v>
      </c>
    </row>
    <row r="5" spans="1:34" s="1" customFormat="1" x14ac:dyDescent="0.35">
      <c r="A5" s="10"/>
      <c r="B5" s="433"/>
      <c r="C5" s="434"/>
      <c r="D5" s="437" t="s">
        <v>192</v>
      </c>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row>
    <row r="6" spans="1:34" s="1" customFormat="1" x14ac:dyDescent="0.35">
      <c r="A6" s="10"/>
      <c r="B6" s="433"/>
      <c r="C6" s="434"/>
      <c r="D6" s="439" t="s">
        <v>514</v>
      </c>
      <c r="E6" s="440" t="s">
        <v>194</v>
      </c>
      <c r="F6" s="441"/>
      <c r="G6" s="441"/>
      <c r="H6" s="441"/>
      <c r="I6" s="441"/>
      <c r="J6" s="441" t="s">
        <v>195</v>
      </c>
      <c r="K6" s="441"/>
      <c r="L6" s="441"/>
      <c r="M6" s="441"/>
      <c r="N6" s="441" t="s">
        <v>196</v>
      </c>
      <c r="O6" s="441"/>
      <c r="P6" s="441"/>
      <c r="Q6" s="441"/>
      <c r="R6" s="441" t="s">
        <v>197</v>
      </c>
      <c r="S6" s="441"/>
      <c r="T6" s="441"/>
      <c r="U6" s="441"/>
      <c r="V6" s="441" t="s">
        <v>198</v>
      </c>
      <c r="W6" s="441"/>
      <c r="X6" s="441"/>
      <c r="Y6" s="441"/>
      <c r="Z6" s="441" t="s">
        <v>199</v>
      </c>
      <c r="AA6" s="441"/>
      <c r="AB6" s="441"/>
      <c r="AC6" s="441"/>
      <c r="AD6" s="441" t="s">
        <v>200</v>
      </c>
      <c r="AE6" s="441"/>
      <c r="AF6" s="441"/>
      <c r="AG6" s="441"/>
      <c r="AH6" s="441"/>
    </row>
    <row r="7" spans="1:34" s="1" customFormat="1" ht="35.5" customHeight="1" x14ac:dyDescent="0.35">
      <c r="A7" s="10"/>
      <c r="B7" s="433"/>
      <c r="C7" s="434"/>
      <c r="D7" s="439"/>
      <c r="E7" s="432" t="s">
        <v>201</v>
      </c>
      <c r="F7" s="438"/>
      <c r="G7" s="438"/>
      <c r="H7" s="438"/>
      <c r="I7" s="438"/>
      <c r="J7" s="437" t="s">
        <v>201</v>
      </c>
      <c r="K7" s="438"/>
      <c r="L7" s="438"/>
      <c r="M7" s="438"/>
      <c r="N7" s="437" t="s">
        <v>201</v>
      </c>
      <c r="O7" s="438"/>
      <c r="P7" s="438"/>
      <c r="Q7" s="438"/>
      <c r="R7" s="437" t="s">
        <v>201</v>
      </c>
      <c r="S7" s="438"/>
      <c r="T7" s="438"/>
      <c r="U7" s="438"/>
      <c r="V7" s="437" t="s">
        <v>201</v>
      </c>
      <c r="W7" s="438"/>
      <c r="X7" s="438"/>
      <c r="Y7" s="438"/>
      <c r="Z7" s="437" t="s">
        <v>201</v>
      </c>
      <c r="AA7" s="438"/>
      <c r="AB7" s="438"/>
      <c r="AC7" s="438"/>
      <c r="AD7" s="437" t="s">
        <v>201</v>
      </c>
      <c r="AE7" s="438"/>
      <c r="AF7" s="438"/>
      <c r="AG7" s="438"/>
      <c r="AH7" s="438"/>
    </row>
    <row r="8" spans="1:34" s="1" customFormat="1" ht="33.65" customHeight="1" x14ac:dyDescent="0.35">
      <c r="A8" s="10"/>
      <c r="B8" s="433"/>
      <c r="C8" s="434"/>
      <c r="D8" s="433"/>
      <c r="E8" s="269"/>
      <c r="F8" s="432" t="s">
        <v>204</v>
      </c>
      <c r="G8" s="438"/>
      <c r="H8" s="438"/>
      <c r="I8" s="442"/>
      <c r="J8" s="269"/>
      <c r="K8" s="432" t="s">
        <v>205</v>
      </c>
      <c r="L8" s="438"/>
      <c r="M8" s="442"/>
      <c r="N8" s="269"/>
      <c r="O8" s="432" t="s">
        <v>204</v>
      </c>
      <c r="P8" s="438"/>
      <c r="Q8" s="442"/>
      <c r="R8" s="269"/>
      <c r="S8" s="432" t="s">
        <v>204</v>
      </c>
      <c r="T8" s="438"/>
      <c r="U8" s="442"/>
      <c r="V8" s="269"/>
      <c r="W8" s="432" t="s">
        <v>204</v>
      </c>
      <c r="X8" s="438"/>
      <c r="Y8" s="442"/>
      <c r="Z8" s="269"/>
      <c r="AA8" s="432" t="s">
        <v>204</v>
      </c>
      <c r="AB8" s="438"/>
      <c r="AC8" s="442"/>
      <c r="AD8" s="269"/>
      <c r="AE8" s="432" t="s">
        <v>204</v>
      </c>
      <c r="AF8" s="438"/>
      <c r="AG8" s="438"/>
      <c r="AH8" s="438"/>
    </row>
    <row r="9" spans="1:34" s="1" customFormat="1" ht="46" customHeight="1" x14ac:dyDescent="0.35">
      <c r="A9" s="10"/>
      <c r="B9" s="435"/>
      <c r="C9" s="436"/>
      <c r="D9" s="439"/>
      <c r="E9" s="271"/>
      <c r="F9" s="77"/>
      <c r="G9" s="270" t="s">
        <v>515</v>
      </c>
      <c r="H9" s="268" t="s">
        <v>207</v>
      </c>
      <c r="I9" s="268" t="s">
        <v>208</v>
      </c>
      <c r="J9" s="266"/>
      <c r="K9" s="77"/>
      <c r="L9" s="270" t="s">
        <v>515</v>
      </c>
      <c r="M9" s="268" t="s">
        <v>208</v>
      </c>
      <c r="N9" s="266"/>
      <c r="O9" s="77"/>
      <c r="P9" s="270" t="s">
        <v>515</v>
      </c>
      <c r="Q9" s="268" t="s">
        <v>208</v>
      </c>
      <c r="R9" s="266"/>
      <c r="S9" s="77"/>
      <c r="T9" s="270" t="s">
        <v>515</v>
      </c>
      <c r="U9" s="268" t="s">
        <v>208</v>
      </c>
      <c r="V9" s="266"/>
      <c r="W9" s="77"/>
      <c r="X9" s="270" t="s">
        <v>515</v>
      </c>
      <c r="Y9" s="268" t="s">
        <v>208</v>
      </c>
      <c r="Z9" s="266"/>
      <c r="AA9" s="77"/>
      <c r="AB9" s="270" t="s">
        <v>515</v>
      </c>
      <c r="AC9" s="268" t="s">
        <v>208</v>
      </c>
      <c r="AD9" s="266"/>
      <c r="AE9" s="77"/>
      <c r="AF9" s="270" t="s">
        <v>515</v>
      </c>
      <c r="AG9" s="280" t="s">
        <v>513</v>
      </c>
      <c r="AH9" s="268" t="s">
        <v>516</v>
      </c>
    </row>
    <row r="10" spans="1:34" ht="15" customHeight="1" x14ac:dyDescent="0.35">
      <c r="B10" s="7"/>
      <c r="C10" s="51" t="s">
        <v>213</v>
      </c>
      <c r="D10" s="52"/>
      <c r="E10" s="53"/>
      <c r="F10" s="52"/>
      <c r="G10" s="53"/>
      <c r="H10" s="53"/>
      <c r="I10" s="53"/>
      <c r="J10" s="53"/>
      <c r="K10" s="52"/>
      <c r="L10" s="53"/>
      <c r="M10" s="53"/>
      <c r="N10" s="53"/>
      <c r="O10" s="52"/>
      <c r="P10" s="53"/>
      <c r="Q10" s="53"/>
      <c r="R10" s="53"/>
      <c r="S10" s="52"/>
      <c r="T10" s="53"/>
      <c r="U10" s="53"/>
      <c r="V10" s="53"/>
      <c r="W10" s="52"/>
      <c r="X10" s="53"/>
      <c r="Y10" s="53"/>
      <c r="Z10" s="53"/>
      <c r="AA10" s="52"/>
      <c r="AB10" s="53"/>
      <c r="AC10" s="53"/>
      <c r="AD10" s="53"/>
      <c r="AE10" s="52"/>
      <c r="AF10" s="53"/>
      <c r="AG10" s="53"/>
      <c r="AH10" s="53"/>
    </row>
    <row r="11" spans="1:34" s="136" customFormat="1" ht="30" customHeight="1" x14ac:dyDescent="0.35">
      <c r="A11" s="133"/>
      <c r="B11" s="134">
        <v>1</v>
      </c>
      <c r="C11" s="135" t="s">
        <v>214</v>
      </c>
      <c r="D11" s="332">
        <f t="shared" ref="D11:M11" si="0">+D12+D30+D34+D38</f>
        <v>8997</v>
      </c>
      <c r="E11" s="332">
        <f t="shared" si="0"/>
        <v>4508</v>
      </c>
      <c r="F11" s="332">
        <f t="shared" si="0"/>
        <v>150</v>
      </c>
      <c r="G11" s="332">
        <f t="shared" si="0"/>
        <v>0</v>
      </c>
      <c r="H11" s="332">
        <f t="shared" si="0"/>
        <v>20</v>
      </c>
      <c r="I11" s="332">
        <f t="shared" si="0"/>
        <v>77</v>
      </c>
      <c r="J11" s="332">
        <f t="shared" si="0"/>
        <v>0</v>
      </c>
      <c r="K11" s="332">
        <f t="shared" si="0"/>
        <v>0</v>
      </c>
      <c r="L11" s="332">
        <f t="shared" si="0"/>
        <v>0</v>
      </c>
      <c r="M11" s="332">
        <f t="shared" si="0"/>
        <v>0</v>
      </c>
      <c r="N11" s="333"/>
      <c r="O11" s="333"/>
      <c r="P11" s="333"/>
      <c r="Q11" s="333"/>
      <c r="R11" s="333"/>
      <c r="S11" s="333"/>
      <c r="T11" s="333"/>
      <c r="U11" s="333"/>
      <c r="V11" s="333"/>
      <c r="W11" s="333"/>
      <c r="X11" s="333"/>
      <c r="Y11" s="333"/>
      <c r="Z11" s="333"/>
      <c r="AA11" s="333"/>
      <c r="AB11" s="333"/>
      <c r="AC11" s="333"/>
      <c r="AD11" s="332">
        <f>+J11+E11</f>
        <v>4508</v>
      </c>
      <c r="AE11" s="332">
        <f>+K11+F11</f>
        <v>150</v>
      </c>
      <c r="AF11" s="332">
        <f>+L11+G11</f>
        <v>0</v>
      </c>
      <c r="AG11" s="332">
        <f>+H11</f>
        <v>20</v>
      </c>
      <c r="AH11" s="332">
        <f>+I11+M11</f>
        <v>77</v>
      </c>
    </row>
    <row r="12" spans="1:34" s="136" customFormat="1" ht="15" customHeight="1" x14ac:dyDescent="0.35">
      <c r="A12" s="133"/>
      <c r="B12" s="134">
        <v>2</v>
      </c>
      <c r="C12" s="54" t="s">
        <v>215</v>
      </c>
      <c r="D12" s="332">
        <f t="shared" ref="D12:M12" si="1">+D13+D17</f>
        <v>3373</v>
      </c>
      <c r="E12" s="332">
        <f t="shared" si="1"/>
        <v>134</v>
      </c>
      <c r="F12" s="332">
        <f t="shared" si="1"/>
        <v>4</v>
      </c>
      <c r="G12" s="332">
        <f t="shared" si="1"/>
        <v>0</v>
      </c>
      <c r="H12" s="332">
        <f t="shared" si="1"/>
        <v>0</v>
      </c>
      <c r="I12" s="332">
        <f t="shared" si="1"/>
        <v>0</v>
      </c>
      <c r="J12" s="332">
        <f t="shared" si="1"/>
        <v>0</v>
      </c>
      <c r="K12" s="332">
        <f t="shared" si="1"/>
        <v>0</v>
      </c>
      <c r="L12" s="332">
        <f t="shared" si="1"/>
        <v>0</v>
      </c>
      <c r="M12" s="332">
        <f t="shared" si="1"/>
        <v>0</v>
      </c>
      <c r="N12" s="333"/>
      <c r="O12" s="333"/>
      <c r="P12" s="333"/>
      <c r="Q12" s="333"/>
      <c r="R12" s="333"/>
      <c r="S12" s="333"/>
      <c r="T12" s="333"/>
      <c r="U12" s="333"/>
      <c r="V12" s="333"/>
      <c r="W12" s="333"/>
      <c r="X12" s="333"/>
      <c r="Y12" s="333"/>
      <c r="Z12" s="333"/>
      <c r="AA12" s="333"/>
      <c r="AB12" s="333"/>
      <c r="AC12" s="333"/>
      <c r="AD12" s="332">
        <f t="shared" ref="AD12:AE42" si="2">+J12+E12</f>
        <v>134</v>
      </c>
      <c r="AE12" s="332">
        <f t="shared" si="2"/>
        <v>4</v>
      </c>
      <c r="AF12" s="334">
        <f t="shared" ref="AF12:AF15" si="3">+G12+L12</f>
        <v>0</v>
      </c>
      <c r="AG12" s="332">
        <f>+H12</f>
        <v>0</v>
      </c>
      <c r="AH12" s="332">
        <f t="shared" ref="AH12:AH42" si="4">+I12+M12</f>
        <v>0</v>
      </c>
    </row>
    <row r="13" spans="1:34" s="136" customFormat="1" ht="15" customHeight="1" x14ac:dyDescent="0.35">
      <c r="A13" s="133"/>
      <c r="B13" s="134">
        <v>3</v>
      </c>
      <c r="C13" s="135" t="s">
        <v>216</v>
      </c>
      <c r="D13" s="332">
        <f>+D14</f>
        <v>2088</v>
      </c>
      <c r="E13" s="332">
        <f>+E14</f>
        <v>69</v>
      </c>
      <c r="F13" s="332">
        <f>+F14</f>
        <v>0</v>
      </c>
      <c r="G13" s="332">
        <v>0</v>
      </c>
      <c r="H13" s="332">
        <f t="shared" ref="H13:M13" si="5">+H14</f>
        <v>0</v>
      </c>
      <c r="I13" s="332">
        <f t="shared" si="5"/>
        <v>0</v>
      </c>
      <c r="J13" s="332">
        <f t="shared" si="5"/>
        <v>0</v>
      </c>
      <c r="K13" s="332">
        <f t="shared" si="5"/>
        <v>0</v>
      </c>
      <c r="L13" s="332">
        <f t="shared" si="5"/>
        <v>0</v>
      </c>
      <c r="M13" s="332">
        <f t="shared" si="5"/>
        <v>0</v>
      </c>
      <c r="N13" s="333"/>
      <c r="O13" s="333"/>
      <c r="P13" s="333"/>
      <c r="Q13" s="333"/>
      <c r="R13" s="333"/>
      <c r="S13" s="333"/>
      <c r="T13" s="333"/>
      <c r="U13" s="333"/>
      <c r="V13" s="333"/>
      <c r="W13" s="333"/>
      <c r="X13" s="333"/>
      <c r="Y13" s="333"/>
      <c r="Z13" s="333"/>
      <c r="AA13" s="333"/>
      <c r="AB13" s="333"/>
      <c r="AC13" s="333"/>
      <c r="AD13" s="332">
        <f t="shared" si="2"/>
        <v>69</v>
      </c>
      <c r="AE13" s="332">
        <f t="shared" si="2"/>
        <v>0</v>
      </c>
      <c r="AF13" s="334">
        <f t="shared" si="3"/>
        <v>0</v>
      </c>
      <c r="AG13" s="332">
        <f t="shared" ref="AG13:AG42" si="6">+H13</f>
        <v>0</v>
      </c>
      <c r="AH13" s="332">
        <f t="shared" si="4"/>
        <v>0</v>
      </c>
    </row>
    <row r="14" spans="1:34" ht="15" customHeight="1" x14ac:dyDescent="0.35">
      <c r="B14" s="7">
        <v>4</v>
      </c>
      <c r="C14" s="24" t="s">
        <v>217</v>
      </c>
      <c r="D14" s="335">
        <v>2088</v>
      </c>
      <c r="E14" s="335">
        <v>69</v>
      </c>
      <c r="F14" s="335">
        <v>0</v>
      </c>
      <c r="G14" s="335">
        <v>0</v>
      </c>
      <c r="H14" s="335">
        <v>0</v>
      </c>
      <c r="I14" s="335">
        <v>0</v>
      </c>
      <c r="J14" s="335">
        <v>0</v>
      </c>
      <c r="K14" s="335">
        <v>0</v>
      </c>
      <c r="L14" s="335">
        <v>0</v>
      </c>
      <c r="M14" s="335">
        <v>0</v>
      </c>
      <c r="N14" s="336"/>
      <c r="O14" s="336"/>
      <c r="P14" s="336"/>
      <c r="Q14" s="336"/>
      <c r="R14" s="336"/>
      <c r="S14" s="336"/>
      <c r="T14" s="336"/>
      <c r="U14" s="336"/>
      <c r="V14" s="336"/>
      <c r="W14" s="336"/>
      <c r="X14" s="336"/>
      <c r="Y14" s="336"/>
      <c r="Z14" s="336"/>
      <c r="AA14" s="336"/>
      <c r="AB14" s="336"/>
      <c r="AC14" s="336"/>
      <c r="AD14" s="335">
        <f t="shared" si="2"/>
        <v>69</v>
      </c>
      <c r="AE14" s="335">
        <f t="shared" si="2"/>
        <v>0</v>
      </c>
      <c r="AF14" s="337">
        <f t="shared" si="3"/>
        <v>0</v>
      </c>
      <c r="AG14" s="335">
        <f t="shared" si="6"/>
        <v>0</v>
      </c>
      <c r="AH14" s="335">
        <f t="shared" si="4"/>
        <v>0</v>
      </c>
    </row>
    <row r="15" spans="1:34" ht="15" customHeight="1" x14ac:dyDescent="0.35">
      <c r="B15" s="7">
        <v>5</v>
      </c>
      <c r="C15" s="24" t="s">
        <v>218</v>
      </c>
      <c r="D15" s="335">
        <v>0</v>
      </c>
      <c r="E15" s="335">
        <v>0</v>
      </c>
      <c r="F15" s="335">
        <v>0</v>
      </c>
      <c r="G15" s="335">
        <v>0</v>
      </c>
      <c r="H15" s="335">
        <v>0</v>
      </c>
      <c r="I15" s="335">
        <v>0</v>
      </c>
      <c r="J15" s="335">
        <v>0</v>
      </c>
      <c r="K15" s="335">
        <v>0</v>
      </c>
      <c r="L15" s="335">
        <v>0</v>
      </c>
      <c r="M15" s="335">
        <v>0</v>
      </c>
      <c r="N15" s="336"/>
      <c r="O15" s="336"/>
      <c r="P15" s="336"/>
      <c r="Q15" s="336"/>
      <c r="R15" s="336"/>
      <c r="S15" s="336"/>
      <c r="T15" s="336"/>
      <c r="U15" s="336"/>
      <c r="V15" s="336"/>
      <c r="W15" s="336"/>
      <c r="X15" s="336"/>
      <c r="Y15" s="336"/>
      <c r="Z15" s="336"/>
      <c r="AA15" s="336"/>
      <c r="AB15" s="336"/>
      <c r="AC15" s="336"/>
      <c r="AD15" s="335">
        <f t="shared" si="2"/>
        <v>0</v>
      </c>
      <c r="AE15" s="335">
        <f t="shared" si="2"/>
        <v>0</v>
      </c>
      <c r="AF15" s="337">
        <f t="shared" si="3"/>
        <v>0</v>
      </c>
      <c r="AG15" s="335">
        <f t="shared" si="6"/>
        <v>0</v>
      </c>
      <c r="AH15" s="335">
        <f t="shared" si="4"/>
        <v>0</v>
      </c>
    </row>
    <row r="16" spans="1:34" ht="15" customHeight="1" x14ac:dyDescent="0.35">
      <c r="B16" s="7">
        <v>6</v>
      </c>
      <c r="C16" s="24" t="s">
        <v>219</v>
      </c>
      <c r="D16" s="335">
        <v>0</v>
      </c>
      <c r="E16" s="335">
        <v>0</v>
      </c>
      <c r="F16" s="335">
        <v>0</v>
      </c>
      <c r="G16" s="338"/>
      <c r="H16" s="335">
        <v>0</v>
      </c>
      <c r="I16" s="335">
        <v>0</v>
      </c>
      <c r="J16" s="335">
        <v>0</v>
      </c>
      <c r="K16" s="335">
        <v>0</v>
      </c>
      <c r="L16" s="338"/>
      <c r="M16" s="335">
        <v>0</v>
      </c>
      <c r="N16" s="336"/>
      <c r="O16" s="336"/>
      <c r="P16" s="338"/>
      <c r="Q16" s="336"/>
      <c r="R16" s="336"/>
      <c r="S16" s="336"/>
      <c r="T16" s="338"/>
      <c r="U16" s="336"/>
      <c r="V16" s="336"/>
      <c r="W16" s="336"/>
      <c r="X16" s="338"/>
      <c r="Y16" s="336"/>
      <c r="Z16" s="336"/>
      <c r="AA16" s="336"/>
      <c r="AB16" s="338"/>
      <c r="AC16" s="336" t="s">
        <v>220</v>
      </c>
      <c r="AD16" s="335">
        <f t="shared" si="2"/>
        <v>0</v>
      </c>
      <c r="AE16" s="335">
        <f t="shared" si="2"/>
        <v>0</v>
      </c>
      <c r="AF16" s="338"/>
      <c r="AG16" s="335">
        <f t="shared" si="6"/>
        <v>0</v>
      </c>
      <c r="AH16" s="335">
        <f t="shared" si="4"/>
        <v>0</v>
      </c>
    </row>
    <row r="17" spans="1:34" s="136" customFormat="1" ht="15" customHeight="1" x14ac:dyDescent="0.35">
      <c r="A17" s="133"/>
      <c r="B17" s="134">
        <v>7</v>
      </c>
      <c r="C17" s="135" t="s">
        <v>221</v>
      </c>
      <c r="D17" s="332">
        <v>1285</v>
      </c>
      <c r="E17" s="332">
        <v>65</v>
      </c>
      <c r="F17" s="332">
        <v>4</v>
      </c>
      <c r="G17" s="332">
        <v>0</v>
      </c>
      <c r="H17" s="332">
        <v>0</v>
      </c>
      <c r="I17" s="332">
        <v>0</v>
      </c>
      <c r="J17" s="332">
        <v>0</v>
      </c>
      <c r="K17" s="332">
        <v>0</v>
      </c>
      <c r="L17" s="332">
        <v>0</v>
      </c>
      <c r="M17" s="332">
        <v>0</v>
      </c>
      <c r="N17" s="333"/>
      <c r="O17" s="333"/>
      <c r="P17" s="333"/>
      <c r="Q17" s="333"/>
      <c r="R17" s="333"/>
      <c r="S17" s="333"/>
      <c r="T17" s="333"/>
      <c r="U17" s="333"/>
      <c r="V17" s="333"/>
      <c r="W17" s="333"/>
      <c r="X17" s="333"/>
      <c r="Y17" s="333"/>
      <c r="Z17" s="333"/>
      <c r="AA17" s="333"/>
      <c r="AB17" s="333"/>
      <c r="AC17" s="333"/>
      <c r="AD17" s="332">
        <f t="shared" si="2"/>
        <v>65</v>
      </c>
      <c r="AE17" s="332">
        <f t="shared" si="2"/>
        <v>4</v>
      </c>
      <c r="AF17" s="334">
        <f t="shared" ref="AF17:AF20" si="7">+G17+L17</f>
        <v>0</v>
      </c>
      <c r="AG17" s="332">
        <f t="shared" si="6"/>
        <v>0</v>
      </c>
      <c r="AH17" s="332">
        <f t="shared" si="4"/>
        <v>0</v>
      </c>
    </row>
    <row r="18" spans="1:34" s="136" customFormat="1" ht="15" customHeight="1" x14ac:dyDescent="0.35">
      <c r="A18" s="133"/>
      <c r="B18" s="134">
        <v>8</v>
      </c>
      <c r="C18" s="135" t="s">
        <v>222</v>
      </c>
      <c r="D18" s="332">
        <f>+D19</f>
        <v>401</v>
      </c>
      <c r="E18" s="332">
        <f>+E19</f>
        <v>1</v>
      </c>
      <c r="F18" s="332">
        <f t="shared" ref="F18:M18" si="8">+F19</f>
        <v>0</v>
      </c>
      <c r="G18" s="332">
        <f t="shared" si="8"/>
        <v>0</v>
      </c>
      <c r="H18" s="332">
        <f t="shared" si="8"/>
        <v>0</v>
      </c>
      <c r="I18" s="332">
        <f t="shared" si="8"/>
        <v>0</v>
      </c>
      <c r="J18" s="332">
        <f t="shared" si="8"/>
        <v>0</v>
      </c>
      <c r="K18" s="332">
        <f t="shared" si="8"/>
        <v>0</v>
      </c>
      <c r="L18" s="332">
        <f t="shared" si="8"/>
        <v>0</v>
      </c>
      <c r="M18" s="332">
        <f t="shared" si="8"/>
        <v>0</v>
      </c>
      <c r="N18" s="333"/>
      <c r="O18" s="333"/>
      <c r="P18" s="333"/>
      <c r="Q18" s="333"/>
      <c r="R18" s="333"/>
      <c r="S18" s="333"/>
      <c r="T18" s="333"/>
      <c r="U18" s="333"/>
      <c r="V18" s="333"/>
      <c r="W18" s="333"/>
      <c r="X18" s="333"/>
      <c r="Y18" s="333"/>
      <c r="Z18" s="333"/>
      <c r="AA18" s="333"/>
      <c r="AB18" s="333"/>
      <c r="AC18" s="333"/>
      <c r="AD18" s="332">
        <f t="shared" si="2"/>
        <v>1</v>
      </c>
      <c r="AE18" s="332">
        <f t="shared" si="2"/>
        <v>0</v>
      </c>
      <c r="AF18" s="334">
        <f t="shared" si="7"/>
        <v>0</v>
      </c>
      <c r="AG18" s="332">
        <f t="shared" si="6"/>
        <v>0</v>
      </c>
      <c r="AH18" s="332">
        <f t="shared" si="4"/>
        <v>0</v>
      </c>
    </row>
    <row r="19" spans="1:34" ht="15" customHeight="1" x14ac:dyDescent="0.35">
      <c r="B19" s="7">
        <v>9</v>
      </c>
      <c r="C19" s="24" t="s">
        <v>223</v>
      </c>
      <c r="D19" s="335">
        <v>401</v>
      </c>
      <c r="E19" s="335">
        <v>1</v>
      </c>
      <c r="F19" s="335">
        <v>0</v>
      </c>
      <c r="G19" s="335">
        <v>0</v>
      </c>
      <c r="H19" s="335">
        <v>0</v>
      </c>
      <c r="I19" s="335">
        <v>0</v>
      </c>
      <c r="J19" s="335">
        <v>0</v>
      </c>
      <c r="K19" s="335">
        <v>0</v>
      </c>
      <c r="L19" s="335">
        <v>0</v>
      </c>
      <c r="M19" s="335">
        <v>0</v>
      </c>
      <c r="N19" s="336"/>
      <c r="O19" s="336"/>
      <c r="P19" s="336"/>
      <c r="Q19" s="336"/>
      <c r="R19" s="336"/>
      <c r="S19" s="336"/>
      <c r="T19" s="336"/>
      <c r="U19" s="336"/>
      <c r="V19" s="336"/>
      <c r="W19" s="336"/>
      <c r="X19" s="336"/>
      <c r="Y19" s="336"/>
      <c r="Z19" s="336"/>
      <c r="AA19" s="336"/>
      <c r="AB19" s="336"/>
      <c r="AC19" s="336"/>
      <c r="AD19" s="335">
        <f t="shared" si="2"/>
        <v>1</v>
      </c>
      <c r="AE19" s="335">
        <f t="shared" si="2"/>
        <v>0</v>
      </c>
      <c r="AF19" s="337">
        <f t="shared" si="7"/>
        <v>0</v>
      </c>
      <c r="AG19" s="335">
        <f t="shared" si="6"/>
        <v>0</v>
      </c>
      <c r="AH19" s="335">
        <f t="shared" si="4"/>
        <v>0</v>
      </c>
    </row>
    <row r="20" spans="1:34" s="56" customFormat="1" ht="15" customHeight="1" x14ac:dyDescent="0.35">
      <c r="A20" s="195"/>
      <c r="B20" s="7">
        <v>10</v>
      </c>
      <c r="C20" s="24" t="s">
        <v>224</v>
      </c>
      <c r="D20" s="337">
        <v>0</v>
      </c>
      <c r="E20" s="337">
        <v>0</v>
      </c>
      <c r="F20" s="337">
        <v>0</v>
      </c>
      <c r="G20" s="337">
        <v>0</v>
      </c>
      <c r="H20" s="337">
        <v>0</v>
      </c>
      <c r="I20" s="337">
        <v>0</v>
      </c>
      <c r="J20" s="337">
        <v>0</v>
      </c>
      <c r="K20" s="337">
        <v>0</v>
      </c>
      <c r="L20" s="337">
        <v>0</v>
      </c>
      <c r="M20" s="337">
        <v>0</v>
      </c>
      <c r="N20" s="336"/>
      <c r="O20" s="336"/>
      <c r="P20" s="336"/>
      <c r="Q20" s="336"/>
      <c r="R20" s="336"/>
      <c r="S20" s="336"/>
      <c r="T20" s="336"/>
      <c r="U20" s="336"/>
      <c r="V20" s="336"/>
      <c r="W20" s="336"/>
      <c r="X20" s="336"/>
      <c r="Y20" s="336"/>
      <c r="Z20" s="336"/>
      <c r="AA20" s="336"/>
      <c r="AB20" s="336"/>
      <c r="AC20" s="336"/>
      <c r="AD20" s="335">
        <f t="shared" si="2"/>
        <v>0</v>
      </c>
      <c r="AE20" s="335">
        <f t="shared" si="2"/>
        <v>0</v>
      </c>
      <c r="AF20" s="337">
        <f t="shared" si="7"/>
        <v>0</v>
      </c>
      <c r="AG20" s="335">
        <f t="shared" si="6"/>
        <v>0</v>
      </c>
      <c r="AH20" s="335">
        <f t="shared" si="4"/>
        <v>0</v>
      </c>
    </row>
    <row r="21" spans="1:34" ht="15" customHeight="1" x14ac:dyDescent="0.35">
      <c r="B21" s="7">
        <v>11</v>
      </c>
      <c r="C21" s="24" t="s">
        <v>225</v>
      </c>
      <c r="D21" s="337">
        <v>0</v>
      </c>
      <c r="E21" s="337">
        <v>0</v>
      </c>
      <c r="F21" s="337">
        <v>0</v>
      </c>
      <c r="G21" s="338"/>
      <c r="H21" s="337">
        <v>0</v>
      </c>
      <c r="I21" s="337">
        <v>0</v>
      </c>
      <c r="J21" s="337">
        <v>0</v>
      </c>
      <c r="K21" s="337">
        <v>0</v>
      </c>
      <c r="L21" s="338"/>
      <c r="M21" s="337">
        <v>0</v>
      </c>
      <c r="N21" s="336"/>
      <c r="O21" s="336"/>
      <c r="P21" s="338"/>
      <c r="Q21" s="336"/>
      <c r="R21" s="336"/>
      <c r="S21" s="336"/>
      <c r="T21" s="338"/>
      <c r="U21" s="336"/>
      <c r="V21" s="336"/>
      <c r="W21" s="336"/>
      <c r="X21" s="338"/>
      <c r="Y21" s="336"/>
      <c r="Z21" s="336"/>
      <c r="AA21" s="336"/>
      <c r="AB21" s="338"/>
      <c r="AC21" s="336" t="s">
        <v>220</v>
      </c>
      <c r="AD21" s="335">
        <f t="shared" si="2"/>
        <v>0</v>
      </c>
      <c r="AE21" s="335">
        <f t="shared" si="2"/>
        <v>0</v>
      </c>
      <c r="AF21" s="338"/>
      <c r="AG21" s="335">
        <f t="shared" si="6"/>
        <v>0</v>
      </c>
      <c r="AH21" s="335">
        <f t="shared" si="4"/>
        <v>0</v>
      </c>
    </row>
    <row r="22" spans="1:34" s="136" customFormat="1" ht="15" customHeight="1" x14ac:dyDescent="0.35">
      <c r="A22" s="133"/>
      <c r="B22" s="134">
        <v>12</v>
      </c>
      <c r="C22" s="135" t="s">
        <v>226</v>
      </c>
      <c r="D22" s="332">
        <f t="shared" ref="D22:M22" si="9">+D23</f>
        <v>77</v>
      </c>
      <c r="E22" s="332">
        <f t="shared" si="9"/>
        <v>14</v>
      </c>
      <c r="F22" s="332">
        <f t="shared" si="9"/>
        <v>4</v>
      </c>
      <c r="G22" s="332">
        <f t="shared" si="9"/>
        <v>0</v>
      </c>
      <c r="H22" s="332">
        <f t="shared" si="9"/>
        <v>0</v>
      </c>
      <c r="I22" s="332">
        <f t="shared" si="9"/>
        <v>0</v>
      </c>
      <c r="J22" s="332">
        <f t="shared" si="9"/>
        <v>0</v>
      </c>
      <c r="K22" s="332">
        <f t="shared" si="9"/>
        <v>0</v>
      </c>
      <c r="L22" s="332">
        <f t="shared" si="9"/>
        <v>0</v>
      </c>
      <c r="M22" s="332">
        <f t="shared" si="9"/>
        <v>0</v>
      </c>
      <c r="N22" s="333"/>
      <c r="O22" s="333"/>
      <c r="P22" s="333"/>
      <c r="Q22" s="333"/>
      <c r="R22" s="333"/>
      <c r="S22" s="333"/>
      <c r="T22" s="333"/>
      <c r="U22" s="333"/>
      <c r="V22" s="333"/>
      <c r="W22" s="333"/>
      <c r="X22" s="333"/>
      <c r="Y22" s="333"/>
      <c r="Z22" s="333"/>
      <c r="AA22" s="333"/>
      <c r="AB22" s="333"/>
      <c r="AC22" s="333"/>
      <c r="AD22" s="332">
        <f t="shared" si="2"/>
        <v>14</v>
      </c>
      <c r="AE22" s="332">
        <f t="shared" si="2"/>
        <v>4</v>
      </c>
      <c r="AF22" s="334">
        <f t="shared" ref="AF22:AF24" si="10">+G22+L22</f>
        <v>0</v>
      </c>
      <c r="AG22" s="332">
        <f t="shared" si="6"/>
        <v>0</v>
      </c>
      <c r="AH22" s="332">
        <f t="shared" si="4"/>
        <v>0</v>
      </c>
    </row>
    <row r="23" spans="1:34" ht="15" customHeight="1" x14ac:dyDescent="0.35">
      <c r="B23" s="7">
        <v>13</v>
      </c>
      <c r="C23" s="24" t="s">
        <v>223</v>
      </c>
      <c r="D23" s="335">
        <v>77</v>
      </c>
      <c r="E23" s="335">
        <v>14</v>
      </c>
      <c r="F23" s="335">
        <v>4</v>
      </c>
      <c r="G23" s="335">
        <v>0</v>
      </c>
      <c r="H23" s="335">
        <v>0</v>
      </c>
      <c r="I23" s="335">
        <v>0</v>
      </c>
      <c r="J23" s="335">
        <v>0</v>
      </c>
      <c r="K23" s="335">
        <v>0</v>
      </c>
      <c r="L23" s="335">
        <v>0</v>
      </c>
      <c r="M23" s="335">
        <v>0</v>
      </c>
      <c r="N23" s="336"/>
      <c r="O23" s="336"/>
      <c r="P23" s="336"/>
      <c r="Q23" s="336"/>
      <c r="R23" s="336"/>
      <c r="S23" s="336"/>
      <c r="T23" s="336"/>
      <c r="U23" s="336"/>
      <c r="V23" s="336"/>
      <c r="W23" s="336"/>
      <c r="X23" s="336"/>
      <c r="Y23" s="336"/>
      <c r="Z23" s="336"/>
      <c r="AA23" s="336"/>
      <c r="AB23" s="336"/>
      <c r="AC23" s="336"/>
      <c r="AD23" s="335">
        <f t="shared" si="2"/>
        <v>14</v>
      </c>
      <c r="AE23" s="335">
        <f t="shared" si="2"/>
        <v>4</v>
      </c>
      <c r="AF23" s="337">
        <f t="shared" si="10"/>
        <v>0</v>
      </c>
      <c r="AG23" s="335">
        <f t="shared" si="6"/>
        <v>0</v>
      </c>
      <c r="AH23" s="335">
        <f t="shared" si="4"/>
        <v>0</v>
      </c>
    </row>
    <row r="24" spans="1:34" s="56" customFormat="1" ht="15" customHeight="1" x14ac:dyDescent="0.35">
      <c r="A24" s="23"/>
      <c r="B24" s="7">
        <v>14</v>
      </c>
      <c r="C24" s="24" t="s">
        <v>224</v>
      </c>
      <c r="D24" s="337">
        <v>0</v>
      </c>
      <c r="E24" s="337">
        <v>0</v>
      </c>
      <c r="F24" s="337">
        <v>0</v>
      </c>
      <c r="G24" s="337">
        <v>0</v>
      </c>
      <c r="H24" s="337">
        <v>0</v>
      </c>
      <c r="I24" s="337">
        <v>0</v>
      </c>
      <c r="J24" s="337">
        <v>0</v>
      </c>
      <c r="K24" s="337">
        <v>0</v>
      </c>
      <c r="L24" s="337">
        <v>0</v>
      </c>
      <c r="M24" s="337">
        <v>0</v>
      </c>
      <c r="N24" s="336"/>
      <c r="O24" s="336"/>
      <c r="P24" s="336"/>
      <c r="Q24" s="336"/>
      <c r="R24" s="336"/>
      <c r="S24" s="336"/>
      <c r="T24" s="336"/>
      <c r="U24" s="336"/>
      <c r="V24" s="336"/>
      <c r="W24" s="336"/>
      <c r="X24" s="336"/>
      <c r="Y24" s="336"/>
      <c r="Z24" s="336"/>
      <c r="AA24" s="336"/>
      <c r="AB24" s="336"/>
      <c r="AC24" s="336"/>
      <c r="AD24" s="335">
        <f t="shared" si="2"/>
        <v>0</v>
      </c>
      <c r="AE24" s="335">
        <f t="shared" si="2"/>
        <v>0</v>
      </c>
      <c r="AF24" s="337">
        <f t="shared" si="10"/>
        <v>0</v>
      </c>
      <c r="AG24" s="335">
        <f t="shared" si="6"/>
        <v>0</v>
      </c>
      <c r="AH24" s="335">
        <f t="shared" si="4"/>
        <v>0</v>
      </c>
    </row>
    <row r="25" spans="1:34" ht="15" customHeight="1" x14ac:dyDescent="0.35">
      <c r="B25" s="7">
        <v>15</v>
      </c>
      <c r="C25" s="24" t="s">
        <v>225</v>
      </c>
      <c r="D25" s="337">
        <v>0</v>
      </c>
      <c r="E25" s="337">
        <v>0</v>
      </c>
      <c r="F25" s="337">
        <v>0</v>
      </c>
      <c r="G25" s="338"/>
      <c r="H25" s="337">
        <v>0</v>
      </c>
      <c r="I25" s="337">
        <v>0</v>
      </c>
      <c r="J25" s="337">
        <v>0</v>
      </c>
      <c r="K25" s="337">
        <v>0</v>
      </c>
      <c r="L25" s="338"/>
      <c r="M25" s="337">
        <v>0</v>
      </c>
      <c r="N25" s="336"/>
      <c r="O25" s="336"/>
      <c r="P25" s="336"/>
      <c r="Q25" s="336"/>
      <c r="R25" s="336"/>
      <c r="S25" s="336"/>
      <c r="T25" s="336"/>
      <c r="U25" s="336"/>
      <c r="V25" s="336"/>
      <c r="W25" s="336"/>
      <c r="X25" s="336"/>
      <c r="Y25" s="336"/>
      <c r="Z25" s="336"/>
      <c r="AA25" s="336"/>
      <c r="AB25" s="336"/>
      <c r="AC25" s="336"/>
      <c r="AD25" s="335">
        <f t="shared" si="2"/>
        <v>0</v>
      </c>
      <c r="AE25" s="335">
        <f t="shared" si="2"/>
        <v>0</v>
      </c>
      <c r="AF25" s="337">
        <f>+G25+L25</f>
        <v>0</v>
      </c>
      <c r="AG25" s="335">
        <f t="shared" si="6"/>
        <v>0</v>
      </c>
      <c r="AH25" s="335">
        <f t="shared" si="4"/>
        <v>0</v>
      </c>
    </row>
    <row r="26" spans="1:34" s="136" customFormat="1" ht="15" customHeight="1" x14ac:dyDescent="0.35">
      <c r="A26" s="133"/>
      <c r="B26" s="134">
        <v>16</v>
      </c>
      <c r="C26" s="135" t="s">
        <v>227</v>
      </c>
      <c r="D26" s="332">
        <f>+D27</f>
        <v>432</v>
      </c>
      <c r="E26" s="332">
        <f t="shared" ref="E26:M26" si="11">+E27</f>
        <v>36</v>
      </c>
      <c r="F26" s="332">
        <f t="shared" si="11"/>
        <v>0</v>
      </c>
      <c r="G26" s="332">
        <f t="shared" si="11"/>
        <v>0</v>
      </c>
      <c r="H26" s="332">
        <f t="shared" si="11"/>
        <v>0</v>
      </c>
      <c r="I26" s="332">
        <f t="shared" si="11"/>
        <v>0</v>
      </c>
      <c r="J26" s="332">
        <f t="shared" si="11"/>
        <v>0</v>
      </c>
      <c r="K26" s="332">
        <f t="shared" si="11"/>
        <v>0</v>
      </c>
      <c r="L26" s="332">
        <f t="shared" si="11"/>
        <v>0</v>
      </c>
      <c r="M26" s="332">
        <f t="shared" si="11"/>
        <v>0</v>
      </c>
      <c r="N26" s="333"/>
      <c r="O26" s="333"/>
      <c r="P26" s="333"/>
      <c r="Q26" s="333"/>
      <c r="R26" s="333"/>
      <c r="S26" s="333"/>
      <c r="T26" s="333"/>
      <c r="U26" s="333"/>
      <c r="V26" s="333"/>
      <c r="W26" s="333"/>
      <c r="X26" s="333"/>
      <c r="Y26" s="333"/>
      <c r="Z26" s="333"/>
      <c r="AA26" s="333"/>
      <c r="AB26" s="333"/>
      <c r="AC26" s="333"/>
      <c r="AD26" s="332">
        <f t="shared" si="2"/>
        <v>36</v>
      </c>
      <c r="AE26" s="332">
        <f t="shared" si="2"/>
        <v>0</v>
      </c>
      <c r="AF26" s="334">
        <f t="shared" ref="AF26:AF28" si="12">+G26+L26</f>
        <v>0</v>
      </c>
      <c r="AG26" s="332">
        <f t="shared" si="6"/>
        <v>0</v>
      </c>
      <c r="AH26" s="332">
        <f t="shared" si="4"/>
        <v>0</v>
      </c>
    </row>
    <row r="27" spans="1:34" ht="15" customHeight="1" x14ac:dyDescent="0.35">
      <c r="B27" s="7">
        <v>17</v>
      </c>
      <c r="C27" s="24" t="s">
        <v>223</v>
      </c>
      <c r="D27" s="335">
        <v>432</v>
      </c>
      <c r="E27" s="335">
        <v>36</v>
      </c>
      <c r="F27" s="335">
        <v>0</v>
      </c>
      <c r="G27" s="335">
        <v>0</v>
      </c>
      <c r="H27" s="335">
        <v>0</v>
      </c>
      <c r="I27" s="335">
        <v>0</v>
      </c>
      <c r="J27" s="335">
        <v>0</v>
      </c>
      <c r="K27" s="335">
        <v>0</v>
      </c>
      <c r="L27" s="335">
        <v>0</v>
      </c>
      <c r="M27" s="335">
        <v>0</v>
      </c>
      <c r="N27" s="336"/>
      <c r="O27" s="336"/>
      <c r="P27" s="336"/>
      <c r="Q27" s="336"/>
      <c r="R27" s="336"/>
      <c r="S27" s="336"/>
      <c r="T27" s="336"/>
      <c r="U27" s="336"/>
      <c r="V27" s="336"/>
      <c r="W27" s="336"/>
      <c r="X27" s="336"/>
      <c r="Y27" s="336"/>
      <c r="Z27" s="336"/>
      <c r="AA27" s="336"/>
      <c r="AB27" s="336"/>
      <c r="AC27" s="336"/>
      <c r="AD27" s="335">
        <f t="shared" si="2"/>
        <v>36</v>
      </c>
      <c r="AE27" s="335">
        <f t="shared" si="2"/>
        <v>0</v>
      </c>
      <c r="AF27" s="337">
        <f t="shared" si="12"/>
        <v>0</v>
      </c>
      <c r="AG27" s="335">
        <f t="shared" si="6"/>
        <v>0</v>
      </c>
      <c r="AH27" s="335">
        <f t="shared" si="4"/>
        <v>0</v>
      </c>
    </row>
    <row r="28" spans="1:34" s="56" customFormat="1" ht="15" customHeight="1" x14ac:dyDescent="0.35">
      <c r="A28" s="23"/>
      <c r="B28" s="7">
        <v>18</v>
      </c>
      <c r="C28" s="24" t="s">
        <v>224</v>
      </c>
      <c r="D28" s="337">
        <v>0</v>
      </c>
      <c r="E28" s="337">
        <v>0</v>
      </c>
      <c r="F28" s="337">
        <v>0</v>
      </c>
      <c r="G28" s="337">
        <v>0</v>
      </c>
      <c r="H28" s="337">
        <v>0</v>
      </c>
      <c r="I28" s="337">
        <v>0</v>
      </c>
      <c r="J28" s="337">
        <v>0</v>
      </c>
      <c r="K28" s="337">
        <v>0</v>
      </c>
      <c r="L28" s="337">
        <v>0</v>
      </c>
      <c r="M28" s="337">
        <v>0</v>
      </c>
      <c r="N28" s="336"/>
      <c r="O28" s="336"/>
      <c r="P28" s="336"/>
      <c r="Q28" s="336"/>
      <c r="R28" s="336"/>
      <c r="S28" s="336"/>
      <c r="T28" s="336"/>
      <c r="U28" s="336"/>
      <c r="V28" s="336"/>
      <c r="W28" s="336"/>
      <c r="X28" s="336"/>
      <c r="Y28" s="336"/>
      <c r="Z28" s="336"/>
      <c r="AA28" s="336"/>
      <c r="AB28" s="336"/>
      <c r="AC28" s="336"/>
      <c r="AD28" s="335">
        <f t="shared" si="2"/>
        <v>0</v>
      </c>
      <c r="AE28" s="335">
        <f t="shared" si="2"/>
        <v>0</v>
      </c>
      <c r="AF28" s="337">
        <f t="shared" si="12"/>
        <v>0</v>
      </c>
      <c r="AG28" s="335">
        <f t="shared" si="6"/>
        <v>0</v>
      </c>
      <c r="AH28" s="335">
        <f t="shared" si="4"/>
        <v>0</v>
      </c>
    </row>
    <row r="29" spans="1:34" ht="15" customHeight="1" x14ac:dyDescent="0.35">
      <c r="B29" s="7">
        <v>19</v>
      </c>
      <c r="C29" s="24" t="s">
        <v>225</v>
      </c>
      <c r="D29" s="337">
        <v>0</v>
      </c>
      <c r="E29" s="337">
        <v>0</v>
      </c>
      <c r="F29" s="337">
        <v>0</v>
      </c>
      <c r="G29" s="338"/>
      <c r="H29" s="337">
        <v>0</v>
      </c>
      <c r="I29" s="337">
        <v>0</v>
      </c>
      <c r="J29" s="337">
        <v>0</v>
      </c>
      <c r="K29" s="337">
        <v>0</v>
      </c>
      <c r="L29" s="338"/>
      <c r="M29" s="335">
        <v>0</v>
      </c>
      <c r="N29" s="336"/>
      <c r="O29" s="336"/>
      <c r="P29" s="338"/>
      <c r="Q29" s="336"/>
      <c r="R29" s="336"/>
      <c r="S29" s="336"/>
      <c r="T29" s="338"/>
      <c r="U29" s="336"/>
      <c r="V29" s="336"/>
      <c r="W29" s="336"/>
      <c r="X29" s="338"/>
      <c r="Y29" s="336"/>
      <c r="Z29" s="336"/>
      <c r="AA29" s="336"/>
      <c r="AB29" s="338"/>
      <c r="AC29" s="336" t="s">
        <v>220</v>
      </c>
      <c r="AD29" s="335">
        <f t="shared" si="2"/>
        <v>0</v>
      </c>
      <c r="AE29" s="335">
        <f t="shared" si="2"/>
        <v>0</v>
      </c>
      <c r="AF29" s="338"/>
      <c r="AG29" s="335">
        <f t="shared" si="6"/>
        <v>0</v>
      </c>
      <c r="AH29" s="335">
        <f t="shared" si="4"/>
        <v>0</v>
      </c>
    </row>
    <row r="30" spans="1:34" s="136" customFormat="1" x14ac:dyDescent="0.35">
      <c r="A30" s="133"/>
      <c r="B30" s="134">
        <v>20</v>
      </c>
      <c r="C30" s="54" t="s">
        <v>228</v>
      </c>
      <c r="D30" s="332">
        <f t="shared" ref="D30:M30" si="13">+D31</f>
        <v>1253</v>
      </c>
      <c r="E30" s="332">
        <f t="shared" si="13"/>
        <v>385</v>
      </c>
      <c r="F30" s="332">
        <f t="shared" si="13"/>
        <v>146</v>
      </c>
      <c r="G30" s="332">
        <f t="shared" si="13"/>
        <v>0</v>
      </c>
      <c r="H30" s="332">
        <f t="shared" si="13"/>
        <v>20</v>
      </c>
      <c r="I30" s="332">
        <f t="shared" si="13"/>
        <v>77</v>
      </c>
      <c r="J30" s="332">
        <f t="shared" si="13"/>
        <v>0</v>
      </c>
      <c r="K30" s="332">
        <f t="shared" si="13"/>
        <v>0</v>
      </c>
      <c r="L30" s="332">
        <f t="shared" si="13"/>
        <v>0</v>
      </c>
      <c r="M30" s="332">
        <f t="shared" si="13"/>
        <v>0</v>
      </c>
      <c r="N30" s="333"/>
      <c r="O30" s="333"/>
      <c r="P30" s="333"/>
      <c r="Q30" s="333"/>
      <c r="R30" s="333"/>
      <c r="S30" s="333"/>
      <c r="T30" s="333"/>
      <c r="U30" s="333"/>
      <c r="V30" s="333"/>
      <c r="W30" s="333"/>
      <c r="X30" s="333"/>
      <c r="Y30" s="333"/>
      <c r="Z30" s="333"/>
      <c r="AA30" s="333"/>
      <c r="AB30" s="333"/>
      <c r="AC30" s="333"/>
      <c r="AD30" s="332">
        <f t="shared" si="2"/>
        <v>385</v>
      </c>
      <c r="AE30" s="332">
        <f t="shared" si="2"/>
        <v>146</v>
      </c>
      <c r="AF30" s="334">
        <f t="shared" ref="AF30:AF32" si="14">+G30+L30</f>
        <v>0</v>
      </c>
      <c r="AG30" s="332">
        <f t="shared" si="6"/>
        <v>20</v>
      </c>
      <c r="AH30" s="332">
        <f t="shared" si="4"/>
        <v>77</v>
      </c>
    </row>
    <row r="31" spans="1:34" ht="15" customHeight="1" x14ac:dyDescent="0.35">
      <c r="B31" s="7">
        <v>21</v>
      </c>
      <c r="C31" s="24" t="s">
        <v>217</v>
      </c>
      <c r="D31" s="335">
        <v>1253</v>
      </c>
      <c r="E31" s="335">
        <v>385</v>
      </c>
      <c r="F31" s="335">
        <v>146</v>
      </c>
      <c r="G31" s="335">
        <v>0</v>
      </c>
      <c r="H31" s="335">
        <v>20</v>
      </c>
      <c r="I31" s="335">
        <v>77</v>
      </c>
      <c r="J31" s="335">
        <v>0</v>
      </c>
      <c r="K31" s="335">
        <v>0</v>
      </c>
      <c r="L31" s="335">
        <v>0</v>
      </c>
      <c r="M31" s="335">
        <v>0</v>
      </c>
      <c r="N31" s="336"/>
      <c r="O31" s="336"/>
      <c r="P31" s="336"/>
      <c r="Q31" s="336"/>
      <c r="R31" s="336"/>
      <c r="S31" s="336"/>
      <c r="T31" s="336"/>
      <c r="U31" s="336"/>
      <c r="V31" s="336"/>
      <c r="W31" s="336"/>
      <c r="X31" s="336"/>
      <c r="Y31" s="336"/>
      <c r="Z31" s="336"/>
      <c r="AA31" s="336"/>
      <c r="AB31" s="336"/>
      <c r="AC31" s="336" t="s">
        <v>220</v>
      </c>
      <c r="AD31" s="335">
        <f t="shared" si="2"/>
        <v>385</v>
      </c>
      <c r="AE31" s="335">
        <f t="shared" si="2"/>
        <v>146</v>
      </c>
      <c r="AF31" s="337">
        <f t="shared" si="14"/>
        <v>0</v>
      </c>
      <c r="AG31" s="335">
        <f t="shared" si="6"/>
        <v>20</v>
      </c>
      <c r="AH31" s="335">
        <f t="shared" si="4"/>
        <v>77</v>
      </c>
    </row>
    <row r="32" spans="1:34" s="56" customFormat="1" ht="15" customHeight="1" x14ac:dyDescent="0.35">
      <c r="A32" s="23"/>
      <c r="B32" s="57">
        <v>22</v>
      </c>
      <c r="C32" s="55" t="s">
        <v>218</v>
      </c>
      <c r="D32" s="337">
        <v>0</v>
      </c>
      <c r="E32" s="337">
        <v>0</v>
      </c>
      <c r="F32" s="337">
        <v>0</v>
      </c>
      <c r="G32" s="337">
        <v>0</v>
      </c>
      <c r="H32" s="337">
        <v>0</v>
      </c>
      <c r="I32" s="337">
        <v>0</v>
      </c>
      <c r="J32" s="337">
        <v>0</v>
      </c>
      <c r="K32" s="337">
        <v>0</v>
      </c>
      <c r="L32" s="337">
        <v>0</v>
      </c>
      <c r="M32" s="337">
        <v>0</v>
      </c>
      <c r="N32" s="336"/>
      <c r="O32" s="336"/>
      <c r="P32" s="336"/>
      <c r="Q32" s="336"/>
      <c r="R32" s="336"/>
      <c r="S32" s="336"/>
      <c r="T32" s="336"/>
      <c r="U32" s="336"/>
      <c r="V32" s="336"/>
      <c r="W32" s="336"/>
      <c r="X32" s="336"/>
      <c r="Y32" s="336"/>
      <c r="Z32" s="336"/>
      <c r="AA32" s="336"/>
      <c r="AB32" s="336"/>
      <c r="AC32" s="336" t="s">
        <v>220</v>
      </c>
      <c r="AD32" s="335">
        <f t="shared" si="2"/>
        <v>0</v>
      </c>
      <c r="AE32" s="335">
        <f t="shared" si="2"/>
        <v>0</v>
      </c>
      <c r="AF32" s="337">
        <f t="shared" si="14"/>
        <v>0</v>
      </c>
      <c r="AG32" s="335">
        <f t="shared" si="6"/>
        <v>0</v>
      </c>
      <c r="AH32" s="335">
        <f t="shared" si="4"/>
        <v>0</v>
      </c>
    </row>
    <row r="33" spans="1:34" ht="15" customHeight="1" x14ac:dyDescent="0.35">
      <c r="B33" s="7">
        <v>23</v>
      </c>
      <c r="C33" s="24" t="s">
        <v>219</v>
      </c>
      <c r="D33" s="337">
        <v>0</v>
      </c>
      <c r="E33" s="337">
        <v>0</v>
      </c>
      <c r="F33" s="337">
        <v>0</v>
      </c>
      <c r="G33" s="338"/>
      <c r="H33" s="337">
        <v>0</v>
      </c>
      <c r="I33" s="337">
        <v>0</v>
      </c>
      <c r="J33" s="337">
        <v>0</v>
      </c>
      <c r="K33" s="337">
        <v>0</v>
      </c>
      <c r="L33" s="338"/>
      <c r="M33" s="337">
        <v>0</v>
      </c>
      <c r="N33" s="336"/>
      <c r="O33" s="336"/>
      <c r="P33" s="338"/>
      <c r="Q33" s="336"/>
      <c r="R33" s="336"/>
      <c r="S33" s="336"/>
      <c r="T33" s="338"/>
      <c r="U33" s="336"/>
      <c r="V33" s="336"/>
      <c r="W33" s="336"/>
      <c r="X33" s="338"/>
      <c r="Y33" s="336"/>
      <c r="Z33" s="336"/>
      <c r="AA33" s="336"/>
      <c r="AB33" s="338"/>
      <c r="AC33" s="336" t="s">
        <v>220</v>
      </c>
      <c r="AD33" s="335">
        <f t="shared" si="2"/>
        <v>0</v>
      </c>
      <c r="AE33" s="335">
        <f t="shared" si="2"/>
        <v>0</v>
      </c>
      <c r="AF33" s="338"/>
      <c r="AG33" s="335">
        <f t="shared" si="6"/>
        <v>0</v>
      </c>
      <c r="AH33" s="335">
        <f t="shared" si="4"/>
        <v>0</v>
      </c>
    </row>
    <row r="34" spans="1:34" s="136" customFormat="1" ht="15" customHeight="1" x14ac:dyDescent="0.35">
      <c r="A34" s="133"/>
      <c r="B34" s="139">
        <v>24</v>
      </c>
      <c r="C34" s="54" t="s">
        <v>229</v>
      </c>
      <c r="D34" s="332">
        <f>+D35</f>
        <v>3989</v>
      </c>
      <c r="E34" s="332">
        <f>+E35</f>
        <v>3989</v>
      </c>
      <c r="F34" s="332">
        <v>0</v>
      </c>
      <c r="G34" s="332">
        <v>0</v>
      </c>
      <c r="H34" s="332">
        <v>0</v>
      </c>
      <c r="I34" s="332">
        <v>0</v>
      </c>
      <c r="J34" s="334">
        <v>0</v>
      </c>
      <c r="K34" s="334">
        <v>0</v>
      </c>
      <c r="L34" s="332">
        <v>0</v>
      </c>
      <c r="M34" s="332">
        <v>0</v>
      </c>
      <c r="N34" s="339"/>
      <c r="O34" s="339"/>
      <c r="P34" s="339"/>
      <c r="Q34" s="339"/>
      <c r="R34" s="333" t="s">
        <v>220</v>
      </c>
      <c r="S34" s="333" t="s">
        <v>220</v>
      </c>
      <c r="T34" s="333" t="s">
        <v>220</v>
      </c>
      <c r="U34" s="333" t="s">
        <v>220</v>
      </c>
      <c r="V34" s="339"/>
      <c r="W34" s="339"/>
      <c r="X34" s="339"/>
      <c r="Y34" s="339"/>
      <c r="Z34" s="339"/>
      <c r="AA34" s="339"/>
      <c r="AB34" s="339"/>
      <c r="AC34" s="339"/>
      <c r="AD34" s="332">
        <f t="shared" si="2"/>
        <v>3989</v>
      </c>
      <c r="AE34" s="332">
        <f t="shared" si="2"/>
        <v>0</v>
      </c>
      <c r="AF34" s="334">
        <f t="shared" ref="AF34:AF41" si="15">+G34+L34</f>
        <v>0</v>
      </c>
      <c r="AG34" s="332">
        <f t="shared" si="6"/>
        <v>0</v>
      </c>
      <c r="AH34" s="332">
        <f t="shared" si="4"/>
        <v>0</v>
      </c>
    </row>
    <row r="35" spans="1:34" ht="30" customHeight="1" x14ac:dyDescent="0.35">
      <c r="B35" s="7">
        <v>25</v>
      </c>
      <c r="C35" s="24" t="s">
        <v>230</v>
      </c>
      <c r="D35" s="335">
        <v>3989</v>
      </c>
      <c r="E35" s="335">
        <f>+D35</f>
        <v>3989</v>
      </c>
      <c r="F35" s="335">
        <v>0</v>
      </c>
      <c r="G35" s="335">
        <v>0</v>
      </c>
      <c r="H35" s="335">
        <v>0</v>
      </c>
      <c r="I35" s="335">
        <v>0</v>
      </c>
      <c r="J35" s="337">
        <v>0</v>
      </c>
      <c r="K35" s="337">
        <v>0</v>
      </c>
      <c r="L35" s="335">
        <v>0</v>
      </c>
      <c r="M35" s="335">
        <v>0</v>
      </c>
      <c r="N35" s="338"/>
      <c r="O35" s="338"/>
      <c r="P35" s="338"/>
      <c r="Q35" s="338"/>
      <c r="R35" s="336" t="s">
        <v>220</v>
      </c>
      <c r="S35" s="336" t="s">
        <v>220</v>
      </c>
      <c r="T35" s="336" t="s">
        <v>220</v>
      </c>
      <c r="U35" s="336" t="s">
        <v>220</v>
      </c>
      <c r="V35" s="338"/>
      <c r="W35" s="338"/>
      <c r="X35" s="338"/>
      <c r="Y35" s="338"/>
      <c r="Z35" s="338"/>
      <c r="AA35" s="338"/>
      <c r="AB35" s="338"/>
      <c r="AC35" s="338"/>
      <c r="AD35" s="335">
        <f t="shared" si="2"/>
        <v>3989</v>
      </c>
      <c r="AE35" s="335">
        <f t="shared" si="2"/>
        <v>0</v>
      </c>
      <c r="AF35" s="337">
        <f t="shared" si="15"/>
        <v>0</v>
      </c>
      <c r="AG35" s="335">
        <f t="shared" si="6"/>
        <v>0</v>
      </c>
      <c r="AH35" s="335">
        <f t="shared" si="4"/>
        <v>0</v>
      </c>
    </row>
    <row r="36" spans="1:34" ht="15" customHeight="1" x14ac:dyDescent="0.35">
      <c r="B36" s="57">
        <v>26</v>
      </c>
      <c r="C36" s="24" t="s">
        <v>231</v>
      </c>
      <c r="D36" s="335">
        <v>0</v>
      </c>
      <c r="E36" s="335">
        <v>0</v>
      </c>
      <c r="F36" s="335">
        <v>0</v>
      </c>
      <c r="G36" s="335">
        <v>0</v>
      </c>
      <c r="H36" s="335">
        <v>0</v>
      </c>
      <c r="I36" s="335">
        <v>0</v>
      </c>
      <c r="J36" s="337">
        <v>0</v>
      </c>
      <c r="K36" s="337">
        <v>0</v>
      </c>
      <c r="L36" s="335">
        <v>0</v>
      </c>
      <c r="M36" s="335">
        <v>0</v>
      </c>
      <c r="N36" s="338"/>
      <c r="O36" s="338"/>
      <c r="P36" s="338"/>
      <c r="Q36" s="338"/>
      <c r="R36" s="336" t="s">
        <v>220</v>
      </c>
      <c r="S36" s="336" t="s">
        <v>220</v>
      </c>
      <c r="T36" s="336" t="s">
        <v>220</v>
      </c>
      <c r="U36" s="336" t="s">
        <v>220</v>
      </c>
      <c r="V36" s="338"/>
      <c r="W36" s="338"/>
      <c r="X36" s="338"/>
      <c r="Y36" s="338"/>
      <c r="Z36" s="338"/>
      <c r="AA36" s="338"/>
      <c r="AB36" s="338"/>
      <c r="AC36" s="338"/>
      <c r="AD36" s="335">
        <f t="shared" si="2"/>
        <v>0</v>
      </c>
      <c r="AE36" s="335">
        <f t="shared" si="2"/>
        <v>0</v>
      </c>
      <c r="AF36" s="337">
        <f t="shared" si="15"/>
        <v>0</v>
      </c>
      <c r="AG36" s="335">
        <f t="shared" si="6"/>
        <v>0</v>
      </c>
      <c r="AH36" s="335">
        <f t="shared" si="4"/>
        <v>0</v>
      </c>
    </row>
    <row r="37" spans="1:34" ht="15" customHeight="1" x14ac:dyDescent="0.35">
      <c r="B37" s="7">
        <v>27</v>
      </c>
      <c r="C37" s="24" t="s">
        <v>232</v>
      </c>
      <c r="D37" s="335">
        <v>0</v>
      </c>
      <c r="E37" s="335">
        <v>0</v>
      </c>
      <c r="F37" s="335">
        <v>0</v>
      </c>
      <c r="G37" s="335">
        <v>0</v>
      </c>
      <c r="H37" s="335">
        <v>0</v>
      </c>
      <c r="I37" s="335">
        <v>0</v>
      </c>
      <c r="J37" s="338"/>
      <c r="K37" s="338"/>
      <c r="L37" s="338"/>
      <c r="M37" s="338"/>
      <c r="N37" s="338"/>
      <c r="O37" s="338"/>
      <c r="P37" s="338"/>
      <c r="Q37" s="338"/>
      <c r="R37" s="338"/>
      <c r="S37" s="338"/>
      <c r="T37" s="338"/>
      <c r="U37" s="338"/>
      <c r="V37" s="338"/>
      <c r="W37" s="338"/>
      <c r="X37" s="338"/>
      <c r="Y37" s="338"/>
      <c r="Z37" s="338"/>
      <c r="AA37" s="338"/>
      <c r="AB37" s="338"/>
      <c r="AC37" s="338"/>
      <c r="AD37" s="335">
        <f t="shared" si="2"/>
        <v>0</v>
      </c>
      <c r="AE37" s="335">
        <f t="shared" si="2"/>
        <v>0</v>
      </c>
      <c r="AF37" s="337">
        <f t="shared" si="15"/>
        <v>0</v>
      </c>
      <c r="AG37" s="335">
        <f t="shared" si="6"/>
        <v>0</v>
      </c>
      <c r="AH37" s="335">
        <f t="shared" si="4"/>
        <v>0</v>
      </c>
    </row>
    <row r="38" spans="1:34" s="136" customFormat="1" ht="15" customHeight="1" x14ac:dyDescent="0.35">
      <c r="A38" s="133"/>
      <c r="B38" s="139">
        <v>28</v>
      </c>
      <c r="C38" s="54" t="s">
        <v>233</v>
      </c>
      <c r="D38" s="332">
        <f>+D39+D40</f>
        <v>382</v>
      </c>
      <c r="E38" s="332">
        <f t="shared" ref="E38:M38" si="16">IF(COUNT(E39:E40)&lt;&gt;0,SUM(E39:E40),"")</f>
        <v>0</v>
      </c>
      <c r="F38" s="332">
        <f t="shared" si="16"/>
        <v>0</v>
      </c>
      <c r="G38" s="332">
        <f t="shared" si="16"/>
        <v>0</v>
      </c>
      <c r="H38" s="332">
        <f t="shared" si="16"/>
        <v>0</v>
      </c>
      <c r="I38" s="334">
        <f t="shared" si="16"/>
        <v>0</v>
      </c>
      <c r="J38" s="334">
        <f t="shared" si="16"/>
        <v>0</v>
      </c>
      <c r="K38" s="334">
        <f t="shared" si="16"/>
        <v>0</v>
      </c>
      <c r="L38" s="334">
        <f t="shared" si="16"/>
        <v>0</v>
      </c>
      <c r="M38" s="334">
        <f t="shared" si="16"/>
        <v>0</v>
      </c>
      <c r="N38" s="333"/>
      <c r="O38" s="333"/>
      <c r="P38" s="333"/>
      <c r="Q38" s="333"/>
      <c r="R38" s="333"/>
      <c r="S38" s="333"/>
      <c r="T38" s="333"/>
      <c r="U38" s="333"/>
      <c r="V38" s="333"/>
      <c r="W38" s="333"/>
      <c r="X38" s="333"/>
      <c r="Y38" s="333"/>
      <c r="Z38" s="333"/>
      <c r="AA38" s="333"/>
      <c r="AB38" s="333"/>
      <c r="AC38" s="333"/>
      <c r="AD38" s="332">
        <f t="shared" si="2"/>
        <v>0</v>
      </c>
      <c r="AE38" s="332">
        <f t="shared" si="2"/>
        <v>0</v>
      </c>
      <c r="AF38" s="334">
        <f t="shared" si="15"/>
        <v>0</v>
      </c>
      <c r="AG38" s="332">
        <f t="shared" si="6"/>
        <v>0</v>
      </c>
      <c r="AH38" s="332">
        <f t="shared" si="4"/>
        <v>0</v>
      </c>
    </row>
    <row r="39" spans="1:34" ht="15" customHeight="1" x14ac:dyDescent="0.35">
      <c r="B39" s="57">
        <v>29</v>
      </c>
      <c r="C39" s="24" t="s">
        <v>234</v>
      </c>
      <c r="D39" s="335">
        <v>0</v>
      </c>
      <c r="E39" s="335">
        <v>0</v>
      </c>
      <c r="F39" s="335">
        <v>0</v>
      </c>
      <c r="G39" s="335">
        <v>0</v>
      </c>
      <c r="H39" s="335">
        <v>0</v>
      </c>
      <c r="I39" s="335">
        <v>0</v>
      </c>
      <c r="J39" s="335">
        <v>0</v>
      </c>
      <c r="K39" s="335">
        <v>0</v>
      </c>
      <c r="L39" s="335">
        <v>0</v>
      </c>
      <c r="M39" s="335">
        <v>0</v>
      </c>
      <c r="N39" s="336"/>
      <c r="O39" s="336"/>
      <c r="P39" s="336"/>
      <c r="Q39" s="336"/>
      <c r="R39" s="336"/>
      <c r="S39" s="336"/>
      <c r="T39" s="336"/>
      <c r="U39" s="336"/>
      <c r="V39" s="336"/>
      <c r="W39" s="336"/>
      <c r="X39" s="336"/>
      <c r="Y39" s="336"/>
      <c r="Z39" s="336"/>
      <c r="AA39" s="336"/>
      <c r="AB39" s="336"/>
      <c r="AC39" s="336"/>
      <c r="AD39" s="335">
        <f t="shared" si="2"/>
        <v>0</v>
      </c>
      <c r="AE39" s="335">
        <f t="shared" si="2"/>
        <v>0</v>
      </c>
      <c r="AF39" s="337">
        <f t="shared" si="15"/>
        <v>0</v>
      </c>
      <c r="AG39" s="335">
        <f t="shared" si="6"/>
        <v>0</v>
      </c>
      <c r="AH39" s="335">
        <f t="shared" si="4"/>
        <v>0</v>
      </c>
    </row>
    <row r="40" spans="1:34" ht="15" customHeight="1" x14ac:dyDescent="0.35">
      <c r="B40" s="7">
        <v>30</v>
      </c>
      <c r="C40" s="24" t="s">
        <v>235</v>
      </c>
      <c r="D40" s="335">
        <v>382</v>
      </c>
      <c r="E40" s="335">
        <v>0</v>
      </c>
      <c r="F40" s="335">
        <v>0</v>
      </c>
      <c r="G40" s="337">
        <v>0</v>
      </c>
      <c r="H40" s="335">
        <v>0</v>
      </c>
      <c r="I40" s="337">
        <v>0</v>
      </c>
      <c r="J40" s="337">
        <v>0</v>
      </c>
      <c r="K40" s="337">
        <v>0</v>
      </c>
      <c r="L40" s="337">
        <v>0</v>
      </c>
      <c r="M40" s="337">
        <v>0</v>
      </c>
      <c r="N40" s="336"/>
      <c r="O40" s="336"/>
      <c r="P40" s="336"/>
      <c r="Q40" s="336"/>
      <c r="R40" s="336"/>
      <c r="S40" s="336"/>
      <c r="T40" s="336"/>
      <c r="U40" s="336"/>
      <c r="V40" s="336"/>
      <c r="W40" s="336"/>
      <c r="X40" s="336"/>
      <c r="Y40" s="336"/>
      <c r="Z40" s="336"/>
      <c r="AA40" s="336"/>
      <c r="AB40" s="336"/>
      <c r="AC40" s="336"/>
      <c r="AD40" s="335">
        <f t="shared" si="2"/>
        <v>0</v>
      </c>
      <c r="AE40" s="335">
        <f t="shared" si="2"/>
        <v>0</v>
      </c>
      <c r="AF40" s="337">
        <f t="shared" si="15"/>
        <v>0</v>
      </c>
      <c r="AG40" s="335">
        <f t="shared" si="6"/>
        <v>0</v>
      </c>
      <c r="AH40" s="335">
        <f t="shared" si="4"/>
        <v>0</v>
      </c>
    </row>
    <row r="41" spans="1:34" ht="30" customHeight="1" x14ac:dyDescent="0.35">
      <c r="B41" s="7">
        <v>31</v>
      </c>
      <c r="C41" s="54" t="s">
        <v>236</v>
      </c>
      <c r="D41" s="335">
        <v>0</v>
      </c>
      <c r="E41" s="335">
        <v>0</v>
      </c>
      <c r="F41" s="335">
        <v>0</v>
      </c>
      <c r="G41" s="335">
        <v>0</v>
      </c>
      <c r="H41" s="335">
        <v>0</v>
      </c>
      <c r="I41" s="335">
        <v>0</v>
      </c>
      <c r="J41" s="335">
        <v>0</v>
      </c>
      <c r="K41" s="335">
        <v>0</v>
      </c>
      <c r="L41" s="335">
        <v>0</v>
      </c>
      <c r="M41" s="335">
        <v>0</v>
      </c>
      <c r="N41" s="336"/>
      <c r="O41" s="336"/>
      <c r="P41" s="336"/>
      <c r="Q41" s="336"/>
      <c r="R41" s="336"/>
      <c r="S41" s="336"/>
      <c r="T41" s="336"/>
      <c r="U41" s="336"/>
      <c r="V41" s="336"/>
      <c r="W41" s="336"/>
      <c r="X41" s="336"/>
      <c r="Y41" s="336"/>
      <c r="Z41" s="336"/>
      <c r="AA41" s="336"/>
      <c r="AB41" s="336"/>
      <c r="AC41" s="336"/>
      <c r="AD41" s="335">
        <f t="shared" si="2"/>
        <v>0</v>
      </c>
      <c r="AE41" s="335">
        <f t="shared" si="2"/>
        <v>0</v>
      </c>
      <c r="AF41" s="337">
        <f t="shared" si="15"/>
        <v>0</v>
      </c>
      <c r="AG41" s="335">
        <f t="shared" si="6"/>
        <v>0</v>
      </c>
      <c r="AH41" s="335">
        <f t="shared" si="4"/>
        <v>0</v>
      </c>
    </row>
    <row r="42" spans="1:34" s="136" customFormat="1" ht="30" customHeight="1" x14ac:dyDescent="0.35">
      <c r="A42" s="133"/>
      <c r="B42" s="134">
        <v>32</v>
      </c>
      <c r="C42" s="51" t="s">
        <v>237</v>
      </c>
      <c r="D42" s="332">
        <f>+D43+D57+D56+D55+D54</f>
        <v>20666</v>
      </c>
      <c r="E42" s="332">
        <v>0</v>
      </c>
      <c r="F42" s="332">
        <v>0</v>
      </c>
      <c r="G42" s="334">
        <v>0</v>
      </c>
      <c r="H42" s="332">
        <v>0</v>
      </c>
      <c r="I42" s="334">
        <v>0</v>
      </c>
      <c r="J42" s="334">
        <v>0</v>
      </c>
      <c r="K42" s="334">
        <v>0</v>
      </c>
      <c r="L42" s="334">
        <v>0</v>
      </c>
      <c r="M42" s="334">
        <v>0</v>
      </c>
      <c r="N42" s="333"/>
      <c r="O42" s="333"/>
      <c r="P42" s="333"/>
      <c r="Q42" s="333"/>
      <c r="R42" s="333"/>
      <c r="S42" s="333"/>
      <c r="T42" s="333"/>
      <c r="U42" s="333"/>
      <c r="V42" s="333"/>
      <c r="W42" s="333"/>
      <c r="X42" s="333"/>
      <c r="Y42" s="333"/>
      <c r="Z42" s="333"/>
      <c r="AA42" s="333"/>
      <c r="AB42" s="333"/>
      <c r="AC42" s="333"/>
      <c r="AD42" s="332">
        <f t="shared" si="2"/>
        <v>0</v>
      </c>
      <c r="AE42" s="332">
        <f t="shared" si="2"/>
        <v>0</v>
      </c>
      <c r="AF42" s="334">
        <f>+G42+L42</f>
        <v>0</v>
      </c>
      <c r="AG42" s="332">
        <f t="shared" si="6"/>
        <v>0</v>
      </c>
      <c r="AH42" s="332">
        <f t="shared" si="4"/>
        <v>0</v>
      </c>
    </row>
    <row r="43" spans="1:34" s="136" customFormat="1" ht="15" customHeight="1" x14ac:dyDescent="0.35">
      <c r="A43" s="133"/>
      <c r="B43" s="134">
        <v>33</v>
      </c>
      <c r="C43" s="54" t="s">
        <v>238</v>
      </c>
      <c r="D43" s="332">
        <f>+D44+D50</f>
        <v>14473</v>
      </c>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row>
    <row r="44" spans="1:34" s="136" customFormat="1" ht="30" customHeight="1" x14ac:dyDescent="0.35">
      <c r="A44" s="133"/>
      <c r="B44" s="134">
        <v>34</v>
      </c>
      <c r="C44" s="135" t="s">
        <v>239</v>
      </c>
      <c r="D44" s="332">
        <f>+D45+D48+D49</f>
        <v>7819</v>
      </c>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row>
    <row r="45" spans="1:34" s="136" customFormat="1" ht="15" customHeight="1" x14ac:dyDescent="0.35">
      <c r="A45" s="133"/>
      <c r="B45" s="134">
        <v>35</v>
      </c>
      <c r="C45" s="135" t="s">
        <v>240</v>
      </c>
      <c r="D45" s="332">
        <v>7748</v>
      </c>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row>
    <row r="46" spans="1:34" ht="30" customHeight="1" x14ac:dyDescent="0.35">
      <c r="B46" s="7">
        <v>36</v>
      </c>
      <c r="C46" s="24" t="s">
        <v>241</v>
      </c>
      <c r="D46" s="335">
        <v>0</v>
      </c>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row>
    <row r="47" spans="1:34" ht="15" customHeight="1" x14ac:dyDescent="0.35">
      <c r="B47" s="7">
        <v>37</v>
      </c>
      <c r="C47" s="24" t="s">
        <v>242</v>
      </c>
      <c r="D47" s="335">
        <v>0</v>
      </c>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row>
    <row r="48" spans="1:34" ht="15" customHeight="1" x14ac:dyDescent="0.35">
      <c r="B48" s="7">
        <v>38</v>
      </c>
      <c r="C48" s="24" t="s">
        <v>243</v>
      </c>
      <c r="D48" s="335">
        <v>67</v>
      </c>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row>
    <row r="49" spans="1:34" ht="15" customHeight="1" x14ac:dyDescent="0.35">
      <c r="B49" s="7">
        <v>39</v>
      </c>
      <c r="C49" s="24" t="s">
        <v>219</v>
      </c>
      <c r="D49" s="335">
        <v>4</v>
      </c>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row>
    <row r="50" spans="1:34" s="136" customFormat="1" ht="30" customHeight="1" x14ac:dyDescent="0.35">
      <c r="A50" s="133"/>
      <c r="B50" s="134">
        <v>40</v>
      </c>
      <c r="C50" s="140" t="s">
        <v>244</v>
      </c>
      <c r="D50" s="332">
        <f>+D51+D52+D53</f>
        <v>6654</v>
      </c>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row>
    <row r="51" spans="1:34" ht="15" customHeight="1" x14ac:dyDescent="0.35">
      <c r="B51" s="7">
        <v>41</v>
      </c>
      <c r="C51" s="24" t="s">
        <v>217</v>
      </c>
      <c r="D51" s="335">
        <v>6654</v>
      </c>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row>
    <row r="52" spans="1:34" ht="15" customHeight="1" x14ac:dyDescent="0.35">
      <c r="B52" s="7">
        <v>42</v>
      </c>
      <c r="C52" s="24" t="s">
        <v>243</v>
      </c>
      <c r="D52" s="335">
        <v>0</v>
      </c>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row>
    <row r="53" spans="1:34" ht="15" customHeight="1" x14ac:dyDescent="0.35">
      <c r="B53" s="7">
        <v>43</v>
      </c>
      <c r="C53" s="24" t="s">
        <v>219</v>
      </c>
      <c r="D53" s="335">
        <v>0</v>
      </c>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row>
    <row r="54" spans="1:34" s="136" customFormat="1" ht="15" customHeight="1" x14ac:dyDescent="0.35">
      <c r="A54" s="133"/>
      <c r="B54" s="134">
        <v>44</v>
      </c>
      <c r="C54" s="54" t="s">
        <v>245</v>
      </c>
      <c r="D54" s="332">
        <v>16</v>
      </c>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row>
    <row r="55" spans="1:34" s="136" customFormat="1" ht="15" customHeight="1" x14ac:dyDescent="0.35">
      <c r="A55" s="133"/>
      <c r="B55" s="134">
        <v>45</v>
      </c>
      <c r="C55" s="54" t="s">
        <v>246</v>
      </c>
      <c r="D55" s="332">
        <v>659</v>
      </c>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row>
    <row r="56" spans="1:34" s="136" customFormat="1" ht="15" customHeight="1" x14ac:dyDescent="0.35">
      <c r="A56" s="133"/>
      <c r="B56" s="134">
        <v>46</v>
      </c>
      <c r="C56" s="54" t="s">
        <v>247</v>
      </c>
      <c r="D56" s="332">
        <v>27</v>
      </c>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row>
    <row r="57" spans="1:34" s="136" customFormat="1" ht="15" customHeight="1" x14ac:dyDescent="0.35">
      <c r="A57" s="133"/>
      <c r="B57" s="134">
        <v>47</v>
      </c>
      <c r="C57" s="54" t="s">
        <v>248</v>
      </c>
      <c r="D57" s="332">
        <v>5491</v>
      </c>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row>
    <row r="58" spans="1:34" ht="15" customHeight="1" x14ac:dyDescent="0.35">
      <c r="B58" s="58">
        <v>48</v>
      </c>
      <c r="C58" s="59" t="s">
        <v>249</v>
      </c>
      <c r="D58" s="340">
        <f>+D42+D11</f>
        <v>29663</v>
      </c>
      <c r="E58" s="340">
        <f>+E11</f>
        <v>4508</v>
      </c>
      <c r="F58" s="340">
        <f t="shared" ref="F58:M58" si="17">+F11</f>
        <v>150</v>
      </c>
      <c r="G58" s="340">
        <f t="shared" si="17"/>
        <v>0</v>
      </c>
      <c r="H58" s="340">
        <f t="shared" si="17"/>
        <v>20</v>
      </c>
      <c r="I58" s="340">
        <f t="shared" si="17"/>
        <v>77</v>
      </c>
      <c r="J58" s="340">
        <f t="shared" si="17"/>
        <v>0</v>
      </c>
      <c r="K58" s="340">
        <f t="shared" si="17"/>
        <v>0</v>
      </c>
      <c r="L58" s="340">
        <f t="shared" si="17"/>
        <v>0</v>
      </c>
      <c r="M58" s="340">
        <f t="shared" si="17"/>
        <v>0</v>
      </c>
      <c r="N58" s="336"/>
      <c r="O58" s="336"/>
      <c r="P58" s="336"/>
      <c r="Q58" s="336"/>
      <c r="R58" s="336"/>
      <c r="S58" s="336"/>
      <c r="T58" s="336"/>
      <c r="U58" s="336"/>
      <c r="V58" s="336"/>
      <c r="W58" s="336"/>
      <c r="X58" s="336"/>
      <c r="Y58" s="336"/>
      <c r="Z58" s="336"/>
      <c r="AA58" s="336"/>
      <c r="AB58" s="336"/>
      <c r="AC58" s="336"/>
      <c r="AD58" s="340">
        <f>+E58+J58</f>
        <v>4508</v>
      </c>
      <c r="AE58" s="340">
        <f>+F58+K58</f>
        <v>150</v>
      </c>
      <c r="AF58" s="340">
        <f>+G58+L58</f>
        <v>0</v>
      </c>
      <c r="AG58" s="340">
        <f>+H58</f>
        <v>20</v>
      </c>
      <c r="AH58" s="340">
        <f>+I58+M58</f>
        <v>77</v>
      </c>
    </row>
    <row r="59" spans="1:34" s="136" customFormat="1" ht="15" customHeight="1" x14ac:dyDescent="0.35">
      <c r="A59" s="133" t="s">
        <v>250</v>
      </c>
      <c r="B59" s="134">
        <v>49</v>
      </c>
      <c r="C59" s="51" t="s">
        <v>251</v>
      </c>
      <c r="D59" s="332">
        <f>IF(COUNT(D60:D62)&lt;&gt;0,SUM(D60:D62),"")</f>
        <v>113150</v>
      </c>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row>
    <row r="60" spans="1:34" s="136" customFormat="1" ht="15" customHeight="1" x14ac:dyDescent="0.35">
      <c r="A60" s="133"/>
      <c r="B60" s="134">
        <v>50</v>
      </c>
      <c r="C60" s="54" t="s">
        <v>252</v>
      </c>
      <c r="D60" s="332">
        <v>3165</v>
      </c>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row>
    <row r="61" spans="1:34" s="136" customFormat="1" ht="15" customHeight="1" x14ac:dyDescent="0.35">
      <c r="A61" s="133"/>
      <c r="B61" s="134">
        <v>51</v>
      </c>
      <c r="C61" s="54" t="s">
        <v>253</v>
      </c>
      <c r="D61" s="332">
        <v>33830</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row>
    <row r="62" spans="1:34" s="136" customFormat="1" ht="15" customHeight="1" x14ac:dyDescent="0.35">
      <c r="A62" s="133"/>
      <c r="B62" s="134">
        <v>52</v>
      </c>
      <c r="C62" s="54" t="s">
        <v>254</v>
      </c>
      <c r="D62" s="332">
        <v>76155</v>
      </c>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row>
    <row r="63" spans="1:34" s="136" customFormat="1" ht="15" customHeight="1" x14ac:dyDescent="0.35">
      <c r="A63" s="133"/>
      <c r="B63" s="134">
        <v>53</v>
      </c>
      <c r="C63" s="51" t="s">
        <v>128</v>
      </c>
      <c r="D63" s="332">
        <f>IF(COUNT(D58,D59)&lt;&gt;0,SUM(D58,D59),"")</f>
        <v>142813</v>
      </c>
      <c r="E63" s="332">
        <f>+E58</f>
        <v>4508</v>
      </c>
      <c r="F63" s="332">
        <f t="shared" ref="F63:AH63" si="18">+F58</f>
        <v>150</v>
      </c>
      <c r="G63" s="332">
        <f t="shared" si="18"/>
        <v>0</v>
      </c>
      <c r="H63" s="332">
        <f t="shared" si="18"/>
        <v>20</v>
      </c>
      <c r="I63" s="332">
        <f t="shared" si="18"/>
        <v>77</v>
      </c>
      <c r="J63" s="332">
        <f t="shared" si="18"/>
        <v>0</v>
      </c>
      <c r="K63" s="332">
        <f t="shared" si="18"/>
        <v>0</v>
      </c>
      <c r="L63" s="332">
        <f t="shared" si="18"/>
        <v>0</v>
      </c>
      <c r="M63" s="332">
        <f t="shared" si="18"/>
        <v>0</v>
      </c>
      <c r="N63" s="333"/>
      <c r="O63" s="333"/>
      <c r="P63" s="333"/>
      <c r="Q63" s="333"/>
      <c r="R63" s="333"/>
      <c r="S63" s="333"/>
      <c r="T63" s="333"/>
      <c r="U63" s="333"/>
      <c r="V63" s="333"/>
      <c r="W63" s="333"/>
      <c r="X63" s="333"/>
      <c r="Y63" s="333"/>
      <c r="Z63" s="333"/>
      <c r="AA63" s="333"/>
      <c r="AB63" s="333"/>
      <c r="AC63" s="333"/>
      <c r="AD63" s="332">
        <f t="shared" si="18"/>
        <v>4508</v>
      </c>
      <c r="AE63" s="332">
        <f t="shared" si="18"/>
        <v>150</v>
      </c>
      <c r="AF63" s="332">
        <f t="shared" si="18"/>
        <v>0</v>
      </c>
      <c r="AG63" s="332">
        <f t="shared" si="18"/>
        <v>20</v>
      </c>
      <c r="AH63" s="332">
        <f t="shared" si="18"/>
        <v>77</v>
      </c>
    </row>
    <row r="64" spans="1:34" ht="14.5" customHeight="1" x14ac:dyDescent="0.35">
      <c r="B64" s="446" t="s">
        <v>255</v>
      </c>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row>
    <row r="65" spans="1:34" s="136" customFormat="1" ht="15" customHeight="1" x14ac:dyDescent="0.35">
      <c r="A65" s="133"/>
      <c r="B65" s="134">
        <v>54</v>
      </c>
      <c r="C65" s="135" t="s">
        <v>149</v>
      </c>
      <c r="D65" s="332">
        <v>991</v>
      </c>
      <c r="E65" s="332">
        <v>342</v>
      </c>
      <c r="F65" s="332">
        <v>314</v>
      </c>
      <c r="G65" s="332">
        <v>0</v>
      </c>
      <c r="H65" s="332">
        <v>0</v>
      </c>
      <c r="I65" s="332">
        <v>133</v>
      </c>
      <c r="J65" s="332">
        <v>0</v>
      </c>
      <c r="K65" s="332">
        <v>0</v>
      </c>
      <c r="L65" s="332">
        <v>0</v>
      </c>
      <c r="M65" s="332">
        <v>0</v>
      </c>
      <c r="N65" s="333" t="s">
        <v>220</v>
      </c>
      <c r="O65" s="333" t="s">
        <v>220</v>
      </c>
      <c r="P65" s="333" t="s">
        <v>220</v>
      </c>
      <c r="Q65" s="333" t="s">
        <v>220</v>
      </c>
      <c r="R65" s="333" t="s">
        <v>220</v>
      </c>
      <c r="S65" s="333" t="s">
        <v>220</v>
      </c>
      <c r="T65" s="333" t="s">
        <v>220</v>
      </c>
      <c r="U65" s="333" t="s">
        <v>220</v>
      </c>
      <c r="V65" s="333" t="s">
        <v>220</v>
      </c>
      <c r="W65" s="333" t="s">
        <v>220</v>
      </c>
      <c r="X65" s="333" t="s">
        <v>220</v>
      </c>
      <c r="Y65" s="333" t="s">
        <v>220</v>
      </c>
      <c r="Z65" s="333" t="s">
        <v>220</v>
      </c>
      <c r="AA65" s="333" t="s">
        <v>220</v>
      </c>
      <c r="AB65" s="333" t="s">
        <v>220</v>
      </c>
      <c r="AC65" s="333" t="s">
        <v>220</v>
      </c>
      <c r="AD65" s="334">
        <f>+E65+J65</f>
        <v>342</v>
      </c>
      <c r="AE65" s="334">
        <f>+F65+J65</f>
        <v>314</v>
      </c>
      <c r="AF65" s="334">
        <f>+G65+K65</f>
        <v>0</v>
      </c>
      <c r="AG65" s="332">
        <f>+H65</f>
        <v>0</v>
      </c>
      <c r="AH65" s="334">
        <f>+I65+M65</f>
        <v>133</v>
      </c>
    </row>
    <row r="66" spans="1:34" s="136" customFormat="1" ht="15" customHeight="1" x14ac:dyDescent="0.35">
      <c r="A66" s="133"/>
      <c r="B66" s="134">
        <v>55</v>
      </c>
      <c r="C66" s="141" t="s">
        <v>266</v>
      </c>
      <c r="D66" s="332">
        <v>353</v>
      </c>
      <c r="E66" s="332">
        <v>0</v>
      </c>
      <c r="F66" s="332">
        <v>0</v>
      </c>
      <c r="G66" s="332">
        <v>0</v>
      </c>
      <c r="H66" s="332">
        <v>0</v>
      </c>
      <c r="I66" s="332">
        <v>0</v>
      </c>
      <c r="J66" s="332">
        <v>0</v>
      </c>
      <c r="K66" s="332">
        <v>0</v>
      </c>
      <c r="L66" s="332">
        <v>0</v>
      </c>
      <c r="M66" s="332">
        <v>0</v>
      </c>
      <c r="N66" s="333" t="s">
        <v>220</v>
      </c>
      <c r="O66" s="333" t="s">
        <v>220</v>
      </c>
      <c r="P66" s="333" t="s">
        <v>220</v>
      </c>
      <c r="Q66" s="333" t="s">
        <v>220</v>
      </c>
      <c r="R66" s="333" t="s">
        <v>220</v>
      </c>
      <c r="S66" s="333" t="s">
        <v>220</v>
      </c>
      <c r="T66" s="333" t="s">
        <v>220</v>
      </c>
      <c r="U66" s="333" t="s">
        <v>220</v>
      </c>
      <c r="V66" s="333" t="s">
        <v>220</v>
      </c>
      <c r="W66" s="333" t="s">
        <v>220</v>
      </c>
      <c r="X66" s="333" t="s">
        <v>220</v>
      </c>
      <c r="Y66" s="333" t="s">
        <v>220</v>
      </c>
      <c r="Z66" s="333" t="s">
        <v>220</v>
      </c>
      <c r="AA66" s="333" t="s">
        <v>220</v>
      </c>
      <c r="AB66" s="333" t="s">
        <v>220</v>
      </c>
      <c r="AC66" s="333" t="s">
        <v>220</v>
      </c>
      <c r="AD66" s="334">
        <f t="shared" ref="AD66:AD68" si="19">+E66+J66</f>
        <v>0</v>
      </c>
      <c r="AE66" s="334">
        <f t="shared" ref="AE66:AE68" si="20">+F66+J66</f>
        <v>0</v>
      </c>
      <c r="AF66" s="334">
        <f t="shared" ref="AF66:AF68" si="21">+G66+K66</f>
        <v>0</v>
      </c>
      <c r="AG66" s="332">
        <f t="shared" ref="AG66:AG68" si="22">+H66</f>
        <v>0</v>
      </c>
      <c r="AH66" s="334">
        <f t="shared" ref="AH66:AH68" si="23">+I66+M66</f>
        <v>0</v>
      </c>
    </row>
    <row r="67" spans="1:34" ht="15" customHeight="1" x14ac:dyDescent="0.35">
      <c r="B67" s="7">
        <v>56</v>
      </c>
      <c r="C67" s="60" t="s">
        <v>257</v>
      </c>
      <c r="D67" s="335">
        <v>353</v>
      </c>
      <c r="E67" s="335">
        <v>0</v>
      </c>
      <c r="F67" s="335">
        <v>0</v>
      </c>
      <c r="G67" s="335">
        <v>0</v>
      </c>
      <c r="H67" s="335">
        <v>0</v>
      </c>
      <c r="I67" s="335">
        <v>0</v>
      </c>
      <c r="J67" s="335">
        <v>0</v>
      </c>
      <c r="K67" s="335">
        <v>0</v>
      </c>
      <c r="L67" s="335">
        <v>0</v>
      </c>
      <c r="M67" s="335">
        <v>0</v>
      </c>
      <c r="N67" s="336" t="s">
        <v>220</v>
      </c>
      <c r="O67" s="336" t="s">
        <v>220</v>
      </c>
      <c r="P67" s="336" t="s">
        <v>220</v>
      </c>
      <c r="Q67" s="336" t="s">
        <v>220</v>
      </c>
      <c r="R67" s="336" t="s">
        <v>220</v>
      </c>
      <c r="S67" s="336" t="s">
        <v>220</v>
      </c>
      <c r="T67" s="336" t="s">
        <v>220</v>
      </c>
      <c r="U67" s="336" t="s">
        <v>220</v>
      </c>
      <c r="V67" s="336" t="s">
        <v>220</v>
      </c>
      <c r="W67" s="336" t="s">
        <v>220</v>
      </c>
      <c r="X67" s="336" t="s">
        <v>220</v>
      </c>
      <c r="Y67" s="336" t="s">
        <v>220</v>
      </c>
      <c r="Z67" s="336" t="s">
        <v>220</v>
      </c>
      <c r="AA67" s="336" t="s">
        <v>220</v>
      </c>
      <c r="AB67" s="336" t="s">
        <v>220</v>
      </c>
      <c r="AC67" s="336" t="s">
        <v>220</v>
      </c>
      <c r="AD67" s="337">
        <f t="shared" si="19"/>
        <v>0</v>
      </c>
      <c r="AE67" s="337">
        <f t="shared" si="20"/>
        <v>0</v>
      </c>
      <c r="AF67" s="337">
        <f t="shared" si="21"/>
        <v>0</v>
      </c>
      <c r="AG67" s="335">
        <f t="shared" si="22"/>
        <v>0</v>
      </c>
      <c r="AH67" s="337">
        <f t="shared" si="23"/>
        <v>0</v>
      </c>
    </row>
    <row r="68" spans="1:34" ht="15" customHeight="1" x14ac:dyDescent="0.35">
      <c r="B68" s="63">
        <v>57</v>
      </c>
      <c r="C68" s="73" t="s">
        <v>258</v>
      </c>
      <c r="D68" s="341">
        <v>0</v>
      </c>
      <c r="E68" s="341">
        <v>0</v>
      </c>
      <c r="F68" s="341">
        <v>0</v>
      </c>
      <c r="G68" s="341">
        <v>0</v>
      </c>
      <c r="H68" s="341">
        <v>0</v>
      </c>
      <c r="I68" s="341">
        <v>0</v>
      </c>
      <c r="J68" s="341">
        <v>0</v>
      </c>
      <c r="K68" s="341">
        <v>0</v>
      </c>
      <c r="L68" s="341">
        <v>0</v>
      </c>
      <c r="M68" s="341">
        <v>0</v>
      </c>
      <c r="N68" s="336" t="s">
        <v>220</v>
      </c>
      <c r="O68" s="336" t="s">
        <v>220</v>
      </c>
      <c r="P68" s="336" t="s">
        <v>220</v>
      </c>
      <c r="Q68" s="336" t="s">
        <v>220</v>
      </c>
      <c r="R68" s="336" t="s">
        <v>220</v>
      </c>
      <c r="S68" s="336" t="s">
        <v>220</v>
      </c>
      <c r="T68" s="336" t="s">
        <v>220</v>
      </c>
      <c r="U68" s="336" t="s">
        <v>220</v>
      </c>
      <c r="V68" s="336" t="s">
        <v>220</v>
      </c>
      <c r="W68" s="336" t="s">
        <v>220</v>
      </c>
      <c r="X68" s="336" t="s">
        <v>220</v>
      </c>
      <c r="Y68" s="336" t="s">
        <v>220</v>
      </c>
      <c r="Z68" s="336" t="s">
        <v>220</v>
      </c>
      <c r="AA68" s="336" t="s">
        <v>220</v>
      </c>
      <c r="AB68" s="336" t="s">
        <v>220</v>
      </c>
      <c r="AC68" s="336" t="s">
        <v>220</v>
      </c>
      <c r="AD68" s="337">
        <f t="shared" si="19"/>
        <v>0</v>
      </c>
      <c r="AE68" s="337">
        <f t="shared" si="20"/>
        <v>0</v>
      </c>
      <c r="AF68" s="337">
        <f t="shared" si="21"/>
        <v>0</v>
      </c>
      <c r="AG68" s="335">
        <f t="shared" si="22"/>
        <v>0</v>
      </c>
      <c r="AH68" s="337">
        <f t="shared" si="23"/>
        <v>0</v>
      </c>
    </row>
    <row r="69" spans="1:34" ht="14.5" customHeight="1" x14ac:dyDescent="0.35">
      <c r="B69" s="448"/>
      <c r="C69" s="449"/>
      <c r="D69" s="449"/>
      <c r="E69" s="449"/>
      <c r="F69" s="449"/>
      <c r="G69" s="449"/>
      <c r="H69" s="449"/>
      <c r="I69" s="449"/>
      <c r="J69" s="449"/>
      <c r="K69" s="449"/>
      <c r="L69" s="449"/>
      <c r="M69" s="450"/>
    </row>
    <row r="70" spans="1:34" x14ac:dyDescent="0.35">
      <c r="B70" s="297" t="s">
        <v>518</v>
      </c>
      <c r="C70" s="344"/>
      <c r="D70" s="344"/>
      <c r="E70" s="344"/>
      <c r="F70" s="344"/>
      <c r="G70" s="344"/>
      <c r="H70" s="344"/>
      <c r="I70" s="344"/>
      <c r="J70" s="344"/>
      <c r="K70" s="344"/>
      <c r="L70" s="344"/>
      <c r="M70" s="298"/>
    </row>
    <row r="71" spans="1:34" ht="64" customHeight="1" x14ac:dyDescent="0.35">
      <c r="B71" s="451" t="s">
        <v>259</v>
      </c>
      <c r="C71" s="454"/>
      <c r="D71" s="454"/>
      <c r="E71" s="454"/>
      <c r="F71" s="454"/>
      <c r="G71" s="454"/>
      <c r="H71" s="454"/>
      <c r="I71" s="454"/>
      <c r="J71" s="454"/>
      <c r="K71" s="454"/>
      <c r="L71" s="454"/>
      <c r="M71" s="453"/>
    </row>
    <row r="72" spans="1:34" ht="39" customHeight="1" x14ac:dyDescent="0.35">
      <c r="B72" s="451" t="s">
        <v>260</v>
      </c>
      <c r="C72" s="452"/>
      <c r="D72" s="452"/>
      <c r="E72" s="452"/>
      <c r="F72" s="452"/>
      <c r="G72" s="452"/>
      <c r="H72" s="452"/>
      <c r="I72" s="452"/>
      <c r="J72" s="452"/>
      <c r="K72" s="452"/>
      <c r="L72" s="452"/>
      <c r="M72" s="453"/>
    </row>
    <row r="73" spans="1:34" ht="14.5" customHeight="1" x14ac:dyDescent="0.35">
      <c r="B73" s="451" t="s">
        <v>261</v>
      </c>
      <c r="C73" s="452"/>
      <c r="D73" s="452"/>
      <c r="E73" s="452"/>
      <c r="F73" s="452"/>
      <c r="G73" s="452"/>
      <c r="H73" s="452"/>
      <c r="I73" s="452"/>
      <c r="J73" s="452"/>
      <c r="K73" s="452"/>
      <c r="L73" s="452"/>
      <c r="M73" s="453"/>
    </row>
    <row r="74" spans="1:34" ht="25.5" customHeight="1" x14ac:dyDescent="0.35">
      <c r="B74" s="451" t="s">
        <v>262</v>
      </c>
      <c r="C74" s="452"/>
      <c r="D74" s="452"/>
      <c r="E74" s="452"/>
      <c r="F74" s="452"/>
      <c r="G74" s="452"/>
      <c r="H74" s="452"/>
      <c r="I74" s="452"/>
      <c r="J74" s="452"/>
      <c r="K74" s="452"/>
      <c r="L74" s="452"/>
      <c r="M74" s="453"/>
    </row>
    <row r="75" spans="1:34" ht="15.65" customHeight="1" x14ac:dyDescent="0.35">
      <c r="B75" s="451" t="s">
        <v>263</v>
      </c>
      <c r="C75" s="452"/>
      <c r="D75" s="452"/>
      <c r="E75" s="452"/>
      <c r="F75" s="452"/>
      <c r="G75" s="452"/>
      <c r="H75" s="452"/>
      <c r="I75" s="452"/>
      <c r="J75" s="452"/>
      <c r="K75" s="452"/>
      <c r="L75" s="452"/>
      <c r="M75" s="453"/>
    </row>
    <row r="76" spans="1:34" ht="27.65" customHeight="1" x14ac:dyDescent="0.35">
      <c r="B76" s="443" t="s">
        <v>264</v>
      </c>
      <c r="C76" s="444"/>
      <c r="D76" s="444"/>
      <c r="E76" s="444"/>
      <c r="F76" s="444"/>
      <c r="G76" s="444"/>
      <c r="H76" s="444"/>
      <c r="I76" s="444"/>
      <c r="J76" s="444"/>
      <c r="K76" s="444"/>
      <c r="L76" s="444"/>
      <c r="M76" s="445"/>
    </row>
    <row r="77" spans="1:34" x14ac:dyDescent="0.35">
      <c r="B77" s="65"/>
      <c r="C77" s="65"/>
      <c r="D77" s="65"/>
      <c r="E77" s="65"/>
      <c r="F77" s="65"/>
      <c r="G77" s="65"/>
      <c r="H77" s="65"/>
      <c r="I77" s="68"/>
      <c r="J77" s="68"/>
      <c r="K77" s="68"/>
      <c r="L77" s="68"/>
      <c r="M77" s="65"/>
    </row>
  </sheetData>
  <sheetProtection algorithmName="SHA-512" hashValue="NckIO/ZuZKy2LgEkliLfAXHZ/a4kXD12WSJxnBvIVxWsv05eFUmlDy4nAM/k33QTNQrA/AdhD6ZDowA3MWDX1Q==" saltValue="16oLUbJfli6NcypeDXGnzA==" spinCount="100000" sheet="1" objects="1" scenarios="1"/>
  <mergeCells count="32">
    <mergeCell ref="B71:M71"/>
    <mergeCell ref="B76:M76"/>
    <mergeCell ref="B72:M72"/>
    <mergeCell ref="B73:M73"/>
    <mergeCell ref="B74:M74"/>
    <mergeCell ref="B75:M75"/>
    <mergeCell ref="B64:AH64"/>
    <mergeCell ref="B4:C9"/>
    <mergeCell ref="B69:M69"/>
    <mergeCell ref="F8:I8"/>
    <mergeCell ref="K8:M8"/>
    <mergeCell ref="O8:Q8"/>
    <mergeCell ref="S8:U8"/>
    <mergeCell ref="W8:Y8"/>
    <mergeCell ref="AA8:AC8"/>
    <mergeCell ref="AE8:AH8"/>
    <mergeCell ref="E7:I7"/>
    <mergeCell ref="J7:M7"/>
    <mergeCell ref="N7:Q7"/>
    <mergeCell ref="R7:U7"/>
    <mergeCell ref="V7:Y7"/>
    <mergeCell ref="Z7:AC7"/>
    <mergeCell ref="AD7:AH7"/>
    <mergeCell ref="AD6:AH6"/>
    <mergeCell ref="D5:AH5"/>
    <mergeCell ref="D6:D9"/>
    <mergeCell ref="E6:I6"/>
    <mergeCell ref="J6:M6"/>
    <mergeCell ref="N6:Q6"/>
    <mergeCell ref="R6:U6"/>
    <mergeCell ref="V6:Y6"/>
    <mergeCell ref="Z6:AC6"/>
  </mergeCells>
  <conditionalFormatting sqref="N65:AC68">
    <cfRule type="expression" dxfId="8" priority="7" stopIfTrue="1">
      <formula>INDIRECT("T1_Covered_assets_Adj!"&amp;ADDRESS(ROW(),COLUMN()))&lt;&gt;""</formula>
    </cfRule>
  </conditionalFormatting>
  <conditionalFormatting sqref="AD37 V34:AD36 N34:Q36">
    <cfRule type="expression" dxfId="7" priority="10" stopIfTrue="1">
      <formula>INDIRECT("T1_Covered_assets_Adj!"&amp;ADDRESS(ROW(),COLUMN()))&lt;&gt;""</formula>
    </cfRule>
  </conditionalFormatting>
  <conditionalFormatting sqref="E42:M42 E63:M63 AD63:AH63">
    <cfRule type="expression" dxfId="6" priority="11" stopIfTrue="1">
      <formula>INDIRECT("T1_Covered_assets_Adj!"&amp;ADDRESS(ROW(),COLUMN()))&lt;&gt;""</formula>
    </cfRule>
  </conditionalFormatting>
  <conditionalFormatting sqref="D60:D62 D51:D57 D45:D49 R34:U36 AF33 AF29 M29 AF21 AF16 M16 D65:M65 D17:M17 D23:M23 D31:M31 D16:F16 D14:M15 H16:K16 D19:M20 D21:F21 H21:K21 M21 M24:M25 D24:L24 D25:F25 H25:K25 D27:M28 D29:F29 G32:M32 H33:K33 M33 H29:K29 J34:K36 G34:I37 D32:F37 D39:M41 AD15 P21 P16 P29 T16 X16 AB16:AC16 P33 AC31:AC32 AB29:AC29 AB33:AC33 T29 X29 T21 X21 AB21:AC21 X33 T33 E66:M68 D68:M68">
    <cfRule type="expression" dxfId="5" priority="12" stopIfTrue="1">
      <formula>INDIRECT("T1_Covered_assets_Adj!"&amp;ADDRESS(ROW(),COLUMN()))&lt;&gt;""</formula>
    </cfRule>
  </conditionalFormatting>
  <conditionalFormatting sqref="D66:D67">
    <cfRule type="expression" dxfId="4" priority="2" stopIfTrue="1">
      <formula>INDIRECT("T1_Covered_assets_Adj!"&amp;ADDRESS(ROW(),COLUMN()))&lt;&gt;""</formula>
    </cfRule>
  </conditionalFormatting>
  <conditionalFormatting sqref="L34:M36">
    <cfRule type="expression" dxfId="3" priority="1" stopIfTrue="1">
      <formula>INDIRECT("T1_Covered_assets_Adj!"&amp;ADDRESS(ROW(),COLUMN()))&lt;&gt;""</formula>
    </cfRule>
  </conditionalFormatting>
  <printOptions horizontalCentered="1"/>
  <pageMargins left="0.4" right="0.1" top="0.75" bottom="0.5" header="0.3" footer="0.3"/>
  <pageSetup paperSize="8"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F3E19-6719-43A8-AE88-538F53395961}">
  <sheetPr>
    <pageSetUpPr fitToPage="1"/>
  </sheetPr>
  <dimension ref="A1:AQ42"/>
  <sheetViews>
    <sheetView showGridLines="0" zoomScale="85" zoomScaleNormal="85" zoomScaleSheetLayoutView="40" workbookViewId="0">
      <pane xSplit="3" ySplit="8" topLeftCell="D9" activePane="bottomRight" state="frozen"/>
      <selection activeCell="B39" sqref="B34:I39"/>
      <selection pane="topRight" activeCell="B39" sqref="B34:I39"/>
      <selection pane="bottomLeft" activeCell="B39" sqref="B34:I39"/>
      <selection pane="bottomRight" activeCell="D9" sqref="D9"/>
    </sheetView>
  </sheetViews>
  <sheetFormatPr defaultColWidth="0" defaultRowHeight="14.5" zeroHeight="1" x14ac:dyDescent="0.35"/>
  <cols>
    <col min="1" max="1" width="3.54296875" style="2" customWidth="1"/>
    <col min="2" max="2" width="12.1796875" style="2" customWidth="1"/>
    <col min="3" max="3" width="72.54296875" style="2" customWidth="1"/>
    <col min="4" max="4" width="7.453125" style="2" bestFit="1" customWidth="1"/>
    <col min="5" max="5" width="14.81640625" style="2" customWidth="1"/>
    <col min="6" max="6" width="9.6328125" style="2" customWidth="1"/>
    <col min="7" max="7" width="14.81640625" style="2" customWidth="1"/>
    <col min="8" max="8" width="7.453125" style="2" bestFit="1" customWidth="1"/>
    <col min="9" max="9" width="14.81640625" style="2" customWidth="1"/>
    <col min="10" max="10" width="7.453125" style="2" bestFit="1" customWidth="1"/>
    <col min="11" max="11" width="14.81640625" style="2" customWidth="1"/>
    <col min="12" max="12" width="7.453125" style="2" bestFit="1" customWidth="1"/>
    <col min="13" max="13" width="14.81640625" style="2" customWidth="1"/>
    <col min="14" max="14" width="7.453125" style="2" bestFit="1" customWidth="1"/>
    <col min="15" max="15" width="14.81640625" style="2" customWidth="1"/>
    <col min="16" max="16" width="7.453125" style="2" bestFit="1" customWidth="1"/>
    <col min="17" max="17" width="14.81640625" style="2" customWidth="1"/>
    <col min="18" max="18" width="7.453125" style="2" bestFit="1" customWidth="1"/>
    <col min="19" max="19" width="14.81640625" style="2" customWidth="1"/>
    <col min="20" max="20" width="7.453125" style="2" bestFit="1" customWidth="1"/>
    <col min="21" max="21" width="14.81640625" style="2" customWidth="1"/>
    <col min="22" max="22" width="7.453125" style="2" bestFit="1" customWidth="1"/>
    <col min="23" max="23" width="14.81640625" style="2" customWidth="1"/>
    <col min="24" max="24" width="7.453125" style="2" bestFit="1" customWidth="1"/>
    <col min="25" max="25" width="14.81640625" style="2" customWidth="1"/>
    <col min="26" max="26" width="7.453125" style="2" bestFit="1" customWidth="1"/>
    <col min="27" max="27" width="14.81640625" style="2" customWidth="1"/>
    <col min="28" max="28" width="7.453125" style="2" bestFit="1" customWidth="1"/>
    <col min="29" max="29" width="14.81640625" style="2" customWidth="1"/>
    <col min="30" max="30" width="7.453125" style="2" bestFit="1" customWidth="1"/>
    <col min="31" max="31" width="14.81640625" style="2" customWidth="1"/>
    <col min="32" max="32" width="2.36328125" customWidth="1"/>
    <col min="33" max="16384" width="8.54296875" hidden="1"/>
  </cols>
  <sheetData>
    <row r="1" spans="1:43" ht="15" customHeight="1" x14ac:dyDescent="0.35"/>
    <row r="2" spans="1:43" ht="18.5" x14ac:dyDescent="0.35">
      <c r="B2" s="101" t="s">
        <v>15</v>
      </c>
      <c r="C2" s="75"/>
    </row>
    <row r="3" spans="1:43" ht="15" customHeight="1" x14ac:dyDescent="0.35">
      <c r="B3" s="3"/>
      <c r="C3" s="4"/>
      <c r="D3" s="5"/>
      <c r="E3" s="5"/>
      <c r="F3" s="5"/>
      <c r="G3" s="5"/>
      <c r="H3" s="5"/>
      <c r="I3" s="5"/>
      <c r="J3" s="5"/>
      <c r="K3" s="5"/>
      <c r="L3" s="5"/>
      <c r="M3" s="5"/>
      <c r="N3" s="5"/>
      <c r="O3" s="5"/>
      <c r="P3" s="5"/>
      <c r="Q3" s="5"/>
      <c r="R3" s="5"/>
      <c r="S3" s="5"/>
      <c r="T3" s="5"/>
      <c r="U3" s="5"/>
      <c r="V3" s="5"/>
      <c r="W3" s="5"/>
      <c r="X3" s="5"/>
      <c r="Y3" s="5"/>
      <c r="Z3" s="5"/>
      <c r="AA3" s="5"/>
      <c r="AB3" s="5"/>
      <c r="AC3" s="5"/>
      <c r="AD3" s="5"/>
      <c r="AE3" s="5"/>
      <c r="AF3" s="1"/>
      <c r="AG3" s="1"/>
      <c r="AH3" s="1"/>
      <c r="AI3" s="1"/>
      <c r="AJ3" s="1"/>
      <c r="AK3" s="1"/>
      <c r="AL3" s="1"/>
      <c r="AM3" s="1"/>
      <c r="AN3" s="1"/>
      <c r="AO3" s="1"/>
      <c r="AP3" s="1"/>
      <c r="AQ3" s="1"/>
    </row>
    <row r="4" spans="1:43" s="1" customFormat="1" ht="15" customHeight="1" x14ac:dyDescent="0.35">
      <c r="A4" s="4"/>
      <c r="B4" s="465"/>
      <c r="C4" s="432" t="s">
        <v>267</v>
      </c>
      <c r="D4" s="76" t="s">
        <v>161</v>
      </c>
      <c r="E4" s="76" t="s">
        <v>162</v>
      </c>
      <c r="F4" s="76" t="s">
        <v>163</v>
      </c>
      <c r="G4" s="76" t="s">
        <v>164</v>
      </c>
      <c r="H4" s="76" t="s">
        <v>165</v>
      </c>
      <c r="I4" s="76" t="s">
        <v>166</v>
      </c>
      <c r="J4" s="76" t="s">
        <v>167</v>
      </c>
      <c r="K4" s="76" t="s">
        <v>168</v>
      </c>
      <c r="L4" s="76" t="s">
        <v>169</v>
      </c>
      <c r="M4" s="76" t="s">
        <v>170</v>
      </c>
      <c r="N4" s="76" t="s">
        <v>171</v>
      </c>
      <c r="O4" s="76" t="s">
        <v>172</v>
      </c>
      <c r="P4" s="76" t="s">
        <v>173</v>
      </c>
      <c r="Q4" s="76" t="s">
        <v>174</v>
      </c>
      <c r="R4" s="76" t="s">
        <v>175</v>
      </c>
      <c r="S4" s="76" t="s">
        <v>176</v>
      </c>
      <c r="T4" s="76" t="s">
        <v>177</v>
      </c>
      <c r="U4" s="76" t="s">
        <v>178</v>
      </c>
      <c r="V4" s="76" t="s">
        <v>179</v>
      </c>
      <c r="W4" s="76" t="s">
        <v>180</v>
      </c>
      <c r="X4" s="76" t="s">
        <v>181</v>
      </c>
      <c r="Y4" s="76" t="s">
        <v>182</v>
      </c>
      <c r="Z4" s="76" t="s">
        <v>183</v>
      </c>
      <c r="AA4" s="76" t="s">
        <v>184</v>
      </c>
      <c r="AB4" s="76" t="s">
        <v>185</v>
      </c>
      <c r="AC4" s="76" t="s">
        <v>186</v>
      </c>
      <c r="AD4" s="76" t="s">
        <v>268</v>
      </c>
      <c r="AE4" s="76" t="s">
        <v>187</v>
      </c>
    </row>
    <row r="5" spans="1:43" s="1" customFormat="1" ht="23.5" customHeight="1" x14ac:dyDescent="0.35">
      <c r="A5" s="4"/>
      <c r="B5" s="466"/>
      <c r="C5" s="434"/>
      <c r="D5" s="455" t="s">
        <v>194</v>
      </c>
      <c r="E5" s="456"/>
      <c r="F5" s="456"/>
      <c r="G5" s="456"/>
      <c r="H5" s="455" t="s">
        <v>195</v>
      </c>
      <c r="I5" s="456"/>
      <c r="J5" s="456"/>
      <c r="K5" s="457"/>
      <c r="L5" s="455" t="s">
        <v>196</v>
      </c>
      <c r="M5" s="456"/>
      <c r="N5" s="456"/>
      <c r="O5" s="456"/>
      <c r="P5" s="455" t="s">
        <v>197</v>
      </c>
      <c r="Q5" s="456"/>
      <c r="R5" s="456"/>
      <c r="S5" s="456"/>
      <c r="T5" s="455" t="s">
        <v>198</v>
      </c>
      <c r="U5" s="456"/>
      <c r="V5" s="456"/>
      <c r="W5" s="456"/>
      <c r="X5" s="455" t="s">
        <v>199</v>
      </c>
      <c r="Y5" s="456"/>
      <c r="Z5" s="456"/>
      <c r="AA5" s="456"/>
      <c r="AB5" s="455" t="s">
        <v>269</v>
      </c>
      <c r="AC5" s="456"/>
      <c r="AD5" s="456"/>
      <c r="AE5" s="457"/>
    </row>
    <row r="6" spans="1:43" s="1" customFormat="1" ht="44.5" customHeight="1" x14ac:dyDescent="0.35">
      <c r="A6" s="4"/>
      <c r="B6" s="466"/>
      <c r="C6" s="434"/>
      <c r="D6" s="442" t="s">
        <v>270</v>
      </c>
      <c r="E6" s="458"/>
      <c r="F6" s="442" t="s">
        <v>271</v>
      </c>
      <c r="G6" s="458"/>
      <c r="H6" s="442" t="s">
        <v>270</v>
      </c>
      <c r="I6" s="458"/>
      <c r="J6" s="442" t="s">
        <v>271</v>
      </c>
      <c r="K6" s="458"/>
      <c r="L6" s="442" t="s">
        <v>270</v>
      </c>
      <c r="M6" s="458"/>
      <c r="N6" s="442" t="s">
        <v>271</v>
      </c>
      <c r="O6" s="458"/>
      <c r="P6" s="442" t="s">
        <v>270</v>
      </c>
      <c r="Q6" s="458"/>
      <c r="R6" s="442" t="s">
        <v>271</v>
      </c>
      <c r="S6" s="458"/>
      <c r="T6" s="442" t="s">
        <v>270</v>
      </c>
      <c r="U6" s="458"/>
      <c r="V6" s="442" t="s">
        <v>271</v>
      </c>
      <c r="W6" s="458"/>
      <c r="X6" s="442" t="s">
        <v>270</v>
      </c>
      <c r="Y6" s="458"/>
      <c r="Z6" s="442" t="s">
        <v>271</v>
      </c>
      <c r="AA6" s="458"/>
      <c r="AB6" s="442" t="s">
        <v>270</v>
      </c>
      <c r="AC6" s="458"/>
      <c r="AD6" s="442" t="s">
        <v>271</v>
      </c>
      <c r="AE6" s="471"/>
    </row>
    <row r="7" spans="1:43" s="1" customFormat="1" ht="20" customHeight="1" x14ac:dyDescent="0.35">
      <c r="A7" s="4"/>
      <c r="B7" s="466"/>
      <c r="C7" s="434"/>
      <c r="D7" s="431" t="s">
        <v>272</v>
      </c>
      <c r="E7" s="432"/>
      <c r="F7" s="431" t="s">
        <v>273</v>
      </c>
      <c r="G7" s="432"/>
      <c r="H7" s="431" t="s">
        <v>272</v>
      </c>
      <c r="I7" s="432"/>
      <c r="J7" s="431" t="s">
        <v>273</v>
      </c>
      <c r="K7" s="432"/>
      <c r="L7" s="431" t="s">
        <v>273</v>
      </c>
      <c r="M7" s="432"/>
      <c r="N7" s="431" t="s">
        <v>273</v>
      </c>
      <c r="O7" s="432"/>
      <c r="P7" s="431" t="s">
        <v>273</v>
      </c>
      <c r="Q7" s="432"/>
      <c r="R7" s="431" t="s">
        <v>273</v>
      </c>
      <c r="S7" s="432"/>
      <c r="T7" s="431" t="s">
        <v>273</v>
      </c>
      <c r="U7" s="432"/>
      <c r="V7" s="431" t="s">
        <v>273</v>
      </c>
      <c r="W7" s="432"/>
      <c r="X7" s="431" t="s">
        <v>273</v>
      </c>
      <c r="Y7" s="432"/>
      <c r="Z7" s="431" t="s">
        <v>273</v>
      </c>
      <c r="AA7" s="432"/>
      <c r="AB7" s="431" t="s">
        <v>272</v>
      </c>
      <c r="AC7" s="432"/>
      <c r="AD7" s="431" t="s">
        <v>273</v>
      </c>
      <c r="AE7" s="432"/>
    </row>
    <row r="8" spans="1:43" s="1" customFormat="1" ht="95.15" customHeight="1" x14ac:dyDescent="0.35">
      <c r="A8" s="4"/>
      <c r="B8" s="467"/>
      <c r="C8" s="436"/>
      <c r="D8" s="77" t="s">
        <v>274</v>
      </c>
      <c r="E8" s="268" t="s">
        <v>528</v>
      </c>
      <c r="F8" s="77" t="s">
        <v>274</v>
      </c>
      <c r="G8" s="369" t="s">
        <v>528</v>
      </c>
      <c r="H8" s="77" t="s">
        <v>274</v>
      </c>
      <c r="I8" s="268" t="s">
        <v>517</v>
      </c>
      <c r="J8" s="77" t="s">
        <v>274</v>
      </c>
      <c r="K8" s="369" t="s">
        <v>517</v>
      </c>
      <c r="L8" s="77" t="s">
        <v>274</v>
      </c>
      <c r="M8" s="268" t="s">
        <v>275</v>
      </c>
      <c r="N8" s="77" t="s">
        <v>274</v>
      </c>
      <c r="O8" s="268" t="s">
        <v>275</v>
      </c>
      <c r="P8" s="77" t="s">
        <v>274</v>
      </c>
      <c r="Q8" s="268" t="s">
        <v>276</v>
      </c>
      <c r="R8" s="77" t="s">
        <v>274</v>
      </c>
      <c r="S8" s="268" t="s">
        <v>276</v>
      </c>
      <c r="T8" s="77" t="s">
        <v>274</v>
      </c>
      <c r="U8" s="268" t="s">
        <v>277</v>
      </c>
      <c r="V8" s="77" t="s">
        <v>274</v>
      </c>
      <c r="W8" s="268" t="s">
        <v>277</v>
      </c>
      <c r="X8" s="77" t="s">
        <v>274</v>
      </c>
      <c r="Y8" s="268" t="s">
        <v>278</v>
      </c>
      <c r="Z8" s="77" t="s">
        <v>274</v>
      </c>
      <c r="AA8" s="268" t="s">
        <v>278</v>
      </c>
      <c r="AB8" s="77" t="s">
        <v>274</v>
      </c>
      <c r="AC8" s="268" t="s">
        <v>279</v>
      </c>
      <c r="AD8" s="77" t="s">
        <v>274</v>
      </c>
      <c r="AE8" s="268" t="s">
        <v>279</v>
      </c>
    </row>
    <row r="9" spans="1:43" ht="15" customHeight="1" x14ac:dyDescent="0.35">
      <c r="B9" s="15">
        <v>1</v>
      </c>
      <c r="C9" s="287" t="s">
        <v>280</v>
      </c>
      <c r="D9" s="14">
        <v>13</v>
      </c>
      <c r="E9" s="13">
        <v>0</v>
      </c>
      <c r="F9" s="8"/>
      <c r="G9" s="8"/>
      <c r="H9" s="13">
        <v>13</v>
      </c>
      <c r="I9" s="12">
        <v>0</v>
      </c>
      <c r="J9" s="8"/>
      <c r="K9" s="8"/>
      <c r="L9" s="30" t="s">
        <v>220</v>
      </c>
      <c r="M9" s="30" t="s">
        <v>220</v>
      </c>
      <c r="N9" s="8"/>
      <c r="O9" s="8"/>
      <c r="P9" s="30" t="s">
        <v>220</v>
      </c>
      <c r="Q9" s="30" t="s">
        <v>220</v>
      </c>
      <c r="R9" s="8"/>
      <c r="S9" s="8"/>
      <c r="T9" s="30" t="s">
        <v>220</v>
      </c>
      <c r="U9" s="30" t="s">
        <v>220</v>
      </c>
      <c r="V9" s="8"/>
      <c r="W9" s="8"/>
      <c r="X9" s="30" t="s">
        <v>220</v>
      </c>
      <c r="Y9" s="30" t="s">
        <v>220</v>
      </c>
      <c r="Z9" s="8"/>
      <c r="AA9" s="8"/>
      <c r="AB9" s="11">
        <f>+D9</f>
        <v>13</v>
      </c>
      <c r="AC9" s="11">
        <f>+E9+I9</f>
        <v>0</v>
      </c>
      <c r="AD9" s="8"/>
      <c r="AE9" s="8"/>
    </row>
    <row r="10" spans="1:43" ht="15" customHeight="1" x14ac:dyDescent="0.35">
      <c r="B10" s="6">
        <v>2</v>
      </c>
      <c r="C10" s="287" t="s">
        <v>281</v>
      </c>
      <c r="D10" s="14">
        <v>16</v>
      </c>
      <c r="E10" s="13">
        <v>0</v>
      </c>
      <c r="F10" s="8"/>
      <c r="G10" s="8"/>
      <c r="H10" s="13">
        <v>16</v>
      </c>
      <c r="I10" s="12">
        <v>0</v>
      </c>
      <c r="J10" s="8"/>
      <c r="K10" s="8"/>
      <c r="L10" s="30" t="s">
        <v>220</v>
      </c>
      <c r="M10" s="30" t="s">
        <v>220</v>
      </c>
      <c r="N10" s="8"/>
      <c r="O10" s="8"/>
      <c r="P10" s="30" t="s">
        <v>220</v>
      </c>
      <c r="Q10" s="30" t="s">
        <v>220</v>
      </c>
      <c r="R10" s="8"/>
      <c r="S10" s="8"/>
      <c r="T10" s="30" t="s">
        <v>220</v>
      </c>
      <c r="U10" s="30" t="s">
        <v>220</v>
      </c>
      <c r="V10" s="8"/>
      <c r="W10" s="8"/>
      <c r="X10" s="30" t="s">
        <v>220</v>
      </c>
      <c r="Y10" s="30" t="s">
        <v>220</v>
      </c>
      <c r="Z10" s="8"/>
      <c r="AA10" s="8"/>
      <c r="AB10" s="11">
        <f t="shared" ref="AB10:AB34" si="0">+D10</f>
        <v>16</v>
      </c>
      <c r="AC10" s="11">
        <f t="shared" ref="AC10:AC34" si="1">+E10+I10</f>
        <v>0</v>
      </c>
      <c r="AD10" s="8"/>
      <c r="AE10" s="8"/>
    </row>
    <row r="11" spans="1:43" ht="15" customHeight="1" x14ac:dyDescent="0.35">
      <c r="B11" s="6">
        <v>3</v>
      </c>
      <c r="C11" s="287" t="s">
        <v>282</v>
      </c>
      <c r="D11" s="14">
        <v>10</v>
      </c>
      <c r="E11" s="13">
        <v>0</v>
      </c>
      <c r="F11" s="8"/>
      <c r="G11" s="8"/>
      <c r="H11" s="13">
        <v>10</v>
      </c>
      <c r="I11" s="12">
        <v>0</v>
      </c>
      <c r="J11" s="8"/>
      <c r="K11" s="8"/>
      <c r="L11" s="30" t="s">
        <v>220</v>
      </c>
      <c r="M11" s="30" t="s">
        <v>220</v>
      </c>
      <c r="N11" s="8"/>
      <c r="O11" s="8"/>
      <c r="P11" s="30" t="s">
        <v>220</v>
      </c>
      <c r="Q11" s="30" t="s">
        <v>220</v>
      </c>
      <c r="R11" s="8"/>
      <c r="S11" s="8"/>
      <c r="T11" s="30" t="s">
        <v>220</v>
      </c>
      <c r="U11" s="30" t="s">
        <v>220</v>
      </c>
      <c r="V11" s="8"/>
      <c r="W11" s="8"/>
      <c r="X11" s="30" t="s">
        <v>220</v>
      </c>
      <c r="Y11" s="30" t="s">
        <v>220</v>
      </c>
      <c r="Z11" s="8"/>
      <c r="AA11" s="8"/>
      <c r="AB11" s="11">
        <f t="shared" si="0"/>
        <v>10</v>
      </c>
      <c r="AC11" s="11">
        <f t="shared" si="1"/>
        <v>0</v>
      </c>
      <c r="AD11" s="8"/>
      <c r="AE11" s="8"/>
    </row>
    <row r="12" spans="1:43" ht="15" customHeight="1" x14ac:dyDescent="0.35">
      <c r="B12" s="6">
        <v>4</v>
      </c>
      <c r="C12" s="287" t="s">
        <v>283</v>
      </c>
      <c r="D12" s="14">
        <v>27</v>
      </c>
      <c r="E12" s="13">
        <v>0</v>
      </c>
      <c r="F12" s="8"/>
      <c r="G12" s="8"/>
      <c r="H12" s="13">
        <v>27</v>
      </c>
      <c r="I12" s="12">
        <v>0</v>
      </c>
      <c r="J12" s="8"/>
      <c r="K12" s="8"/>
      <c r="L12" s="30" t="s">
        <v>220</v>
      </c>
      <c r="M12" s="30" t="s">
        <v>220</v>
      </c>
      <c r="N12" s="8"/>
      <c r="O12" s="8"/>
      <c r="P12" s="30" t="s">
        <v>220</v>
      </c>
      <c r="Q12" s="30" t="s">
        <v>220</v>
      </c>
      <c r="R12" s="8"/>
      <c r="S12" s="8"/>
      <c r="T12" s="30" t="s">
        <v>220</v>
      </c>
      <c r="U12" s="30" t="s">
        <v>220</v>
      </c>
      <c r="V12" s="8"/>
      <c r="W12" s="8"/>
      <c r="X12" s="30" t="s">
        <v>220</v>
      </c>
      <c r="Y12" s="30" t="s">
        <v>220</v>
      </c>
      <c r="Z12" s="8"/>
      <c r="AA12" s="8"/>
      <c r="AB12" s="11">
        <f t="shared" si="0"/>
        <v>27</v>
      </c>
      <c r="AC12" s="11">
        <f t="shared" si="1"/>
        <v>0</v>
      </c>
      <c r="AD12" s="8"/>
      <c r="AE12" s="8"/>
    </row>
    <row r="13" spans="1:43" ht="15" customHeight="1" x14ac:dyDescent="0.35">
      <c r="B13" s="6">
        <v>5</v>
      </c>
      <c r="C13" s="287" t="s">
        <v>284</v>
      </c>
      <c r="D13" s="14">
        <v>37</v>
      </c>
      <c r="E13" s="13">
        <v>9</v>
      </c>
      <c r="F13" s="8"/>
      <c r="G13" s="8"/>
      <c r="H13" s="13">
        <v>37</v>
      </c>
      <c r="I13" s="12">
        <v>0</v>
      </c>
      <c r="J13" s="8"/>
      <c r="K13" s="8"/>
      <c r="L13" s="30" t="s">
        <v>220</v>
      </c>
      <c r="M13" s="30" t="s">
        <v>220</v>
      </c>
      <c r="N13" s="8"/>
      <c r="O13" s="8"/>
      <c r="P13" s="30" t="s">
        <v>220</v>
      </c>
      <c r="Q13" s="30" t="s">
        <v>220</v>
      </c>
      <c r="R13" s="8"/>
      <c r="S13" s="8"/>
      <c r="T13" s="30" t="s">
        <v>220</v>
      </c>
      <c r="U13" s="30" t="s">
        <v>220</v>
      </c>
      <c r="V13" s="8"/>
      <c r="W13" s="8"/>
      <c r="X13" s="30" t="s">
        <v>220</v>
      </c>
      <c r="Y13" s="30" t="s">
        <v>220</v>
      </c>
      <c r="Z13" s="8"/>
      <c r="AA13" s="8"/>
      <c r="AB13" s="11">
        <f t="shared" si="0"/>
        <v>37</v>
      </c>
      <c r="AC13" s="11">
        <f t="shared" si="1"/>
        <v>9</v>
      </c>
      <c r="AD13" s="8"/>
      <c r="AE13" s="8"/>
    </row>
    <row r="14" spans="1:43" ht="15" customHeight="1" x14ac:dyDescent="0.35">
      <c r="B14" s="6">
        <v>6</v>
      </c>
      <c r="C14" s="287" t="s">
        <v>285</v>
      </c>
      <c r="D14" s="14">
        <v>3</v>
      </c>
      <c r="E14" s="13">
        <v>0</v>
      </c>
      <c r="F14" s="8"/>
      <c r="G14" s="8"/>
      <c r="H14" s="13">
        <v>3</v>
      </c>
      <c r="I14" s="12">
        <v>0</v>
      </c>
      <c r="J14" s="8"/>
      <c r="K14" s="8"/>
      <c r="L14" s="30" t="s">
        <v>220</v>
      </c>
      <c r="M14" s="30" t="s">
        <v>220</v>
      </c>
      <c r="N14" s="8"/>
      <c r="O14" s="8"/>
      <c r="P14" s="30" t="s">
        <v>220</v>
      </c>
      <c r="Q14" s="30" t="s">
        <v>220</v>
      </c>
      <c r="R14" s="8"/>
      <c r="S14" s="8"/>
      <c r="T14" s="30" t="s">
        <v>220</v>
      </c>
      <c r="U14" s="30" t="s">
        <v>220</v>
      </c>
      <c r="V14" s="8"/>
      <c r="W14" s="8"/>
      <c r="X14" s="30" t="s">
        <v>220</v>
      </c>
      <c r="Y14" s="30" t="s">
        <v>220</v>
      </c>
      <c r="Z14" s="8"/>
      <c r="AA14" s="8"/>
      <c r="AB14" s="11">
        <f t="shared" si="0"/>
        <v>3</v>
      </c>
      <c r="AC14" s="11">
        <f t="shared" si="1"/>
        <v>0</v>
      </c>
      <c r="AD14" s="8"/>
      <c r="AE14" s="8"/>
    </row>
    <row r="15" spans="1:43" ht="15" customHeight="1" x14ac:dyDescent="0.35">
      <c r="B15" s="6">
        <v>7</v>
      </c>
      <c r="C15" s="287" t="s">
        <v>286</v>
      </c>
      <c r="D15" s="14">
        <v>122</v>
      </c>
      <c r="E15" s="13">
        <v>24</v>
      </c>
      <c r="F15" s="8"/>
      <c r="G15" s="8"/>
      <c r="H15" s="13">
        <v>122</v>
      </c>
      <c r="I15" s="12">
        <v>0</v>
      </c>
      <c r="J15" s="8"/>
      <c r="K15" s="8"/>
      <c r="L15" s="30" t="s">
        <v>220</v>
      </c>
      <c r="M15" s="30" t="s">
        <v>220</v>
      </c>
      <c r="N15" s="8"/>
      <c r="O15" s="8"/>
      <c r="P15" s="30" t="s">
        <v>220</v>
      </c>
      <c r="Q15" s="30" t="s">
        <v>220</v>
      </c>
      <c r="R15" s="8"/>
      <c r="S15" s="8"/>
      <c r="T15" s="30" t="s">
        <v>220</v>
      </c>
      <c r="U15" s="30" t="s">
        <v>220</v>
      </c>
      <c r="V15" s="8"/>
      <c r="W15" s="8"/>
      <c r="X15" s="30" t="s">
        <v>220</v>
      </c>
      <c r="Y15" s="30" t="s">
        <v>220</v>
      </c>
      <c r="Z15" s="8"/>
      <c r="AA15" s="8"/>
      <c r="AB15" s="11">
        <f t="shared" si="0"/>
        <v>122</v>
      </c>
      <c r="AC15" s="11">
        <f t="shared" si="1"/>
        <v>24</v>
      </c>
      <c r="AD15" s="8"/>
      <c r="AE15" s="8"/>
    </row>
    <row r="16" spans="1:43" ht="15" customHeight="1" x14ac:dyDescent="0.35">
      <c r="B16" s="6">
        <v>8</v>
      </c>
      <c r="C16" s="287" t="s">
        <v>287</v>
      </c>
      <c r="D16" s="14">
        <v>94</v>
      </c>
      <c r="E16" s="13">
        <v>0</v>
      </c>
      <c r="F16" s="8"/>
      <c r="G16" s="8"/>
      <c r="H16" s="13">
        <v>94</v>
      </c>
      <c r="I16" s="12">
        <v>0</v>
      </c>
      <c r="J16" s="8"/>
      <c r="K16" s="8"/>
      <c r="L16" s="30" t="s">
        <v>220</v>
      </c>
      <c r="M16" s="30" t="s">
        <v>220</v>
      </c>
      <c r="N16" s="8"/>
      <c r="O16" s="8"/>
      <c r="P16" s="30" t="s">
        <v>220</v>
      </c>
      <c r="Q16" s="30" t="s">
        <v>220</v>
      </c>
      <c r="R16" s="8"/>
      <c r="S16" s="8"/>
      <c r="T16" s="30" t="s">
        <v>220</v>
      </c>
      <c r="U16" s="30" t="s">
        <v>220</v>
      </c>
      <c r="V16" s="8"/>
      <c r="W16" s="8"/>
      <c r="X16" s="30" t="s">
        <v>220</v>
      </c>
      <c r="Y16" s="30" t="s">
        <v>220</v>
      </c>
      <c r="Z16" s="8"/>
      <c r="AA16" s="8"/>
      <c r="AB16" s="11">
        <f t="shared" si="0"/>
        <v>94</v>
      </c>
      <c r="AC16" s="11">
        <f t="shared" si="1"/>
        <v>0</v>
      </c>
      <c r="AD16" s="8"/>
      <c r="AE16" s="8"/>
    </row>
    <row r="17" spans="1:31" ht="15" customHeight="1" x14ac:dyDescent="0.35">
      <c r="B17" s="6">
        <v>9</v>
      </c>
      <c r="C17" s="287" t="s">
        <v>288</v>
      </c>
      <c r="D17" s="14">
        <v>22</v>
      </c>
      <c r="E17" s="13">
        <v>8</v>
      </c>
      <c r="F17" s="8"/>
      <c r="G17" s="8"/>
      <c r="H17" s="13">
        <v>22</v>
      </c>
      <c r="I17" s="12">
        <v>0</v>
      </c>
      <c r="J17" s="8"/>
      <c r="K17" s="8"/>
      <c r="L17" s="30" t="s">
        <v>220</v>
      </c>
      <c r="M17" s="30" t="s">
        <v>220</v>
      </c>
      <c r="N17" s="8"/>
      <c r="O17" s="8"/>
      <c r="P17" s="30" t="s">
        <v>220</v>
      </c>
      <c r="Q17" s="30" t="s">
        <v>220</v>
      </c>
      <c r="R17" s="8"/>
      <c r="S17" s="8"/>
      <c r="T17" s="30" t="s">
        <v>220</v>
      </c>
      <c r="U17" s="30" t="s">
        <v>220</v>
      </c>
      <c r="V17" s="8"/>
      <c r="W17" s="8"/>
      <c r="X17" s="30" t="s">
        <v>220</v>
      </c>
      <c r="Y17" s="30" t="s">
        <v>220</v>
      </c>
      <c r="Z17" s="8"/>
      <c r="AA17" s="8"/>
      <c r="AB17" s="11">
        <f t="shared" si="0"/>
        <v>22</v>
      </c>
      <c r="AC17" s="11">
        <f t="shared" si="1"/>
        <v>8</v>
      </c>
      <c r="AD17" s="8"/>
      <c r="AE17" s="8"/>
    </row>
    <row r="18" spans="1:31" ht="15" customHeight="1" x14ac:dyDescent="0.35">
      <c r="B18" s="6">
        <v>10</v>
      </c>
      <c r="C18" s="287" t="s">
        <v>289</v>
      </c>
      <c r="D18" s="13">
        <v>9</v>
      </c>
      <c r="E18" s="13">
        <v>7</v>
      </c>
      <c r="F18" s="8"/>
      <c r="G18" s="8"/>
      <c r="H18" s="13">
        <v>9</v>
      </c>
      <c r="I18" s="12">
        <v>0</v>
      </c>
      <c r="J18" s="8"/>
      <c r="K18" s="8"/>
      <c r="L18" s="30" t="s">
        <v>220</v>
      </c>
      <c r="M18" s="30" t="s">
        <v>220</v>
      </c>
      <c r="N18" s="8"/>
      <c r="O18" s="8"/>
      <c r="P18" s="30" t="s">
        <v>220</v>
      </c>
      <c r="Q18" s="30" t="s">
        <v>220</v>
      </c>
      <c r="R18" s="8"/>
      <c r="S18" s="8"/>
      <c r="T18" s="30" t="s">
        <v>220</v>
      </c>
      <c r="U18" s="30" t="s">
        <v>220</v>
      </c>
      <c r="V18" s="8"/>
      <c r="W18" s="8"/>
      <c r="X18" s="30" t="s">
        <v>220</v>
      </c>
      <c r="Y18" s="30" t="s">
        <v>220</v>
      </c>
      <c r="Z18" s="8"/>
      <c r="AA18" s="8"/>
      <c r="AB18" s="11">
        <f t="shared" si="0"/>
        <v>9</v>
      </c>
      <c r="AC18" s="11">
        <f t="shared" si="1"/>
        <v>7</v>
      </c>
      <c r="AD18" s="8"/>
      <c r="AE18" s="8"/>
    </row>
    <row r="19" spans="1:31" ht="15" customHeight="1" x14ac:dyDescent="0.35">
      <c r="B19" s="6">
        <v>11</v>
      </c>
      <c r="C19" s="287" t="s">
        <v>290</v>
      </c>
      <c r="D19" s="13">
        <v>77</v>
      </c>
      <c r="E19" s="13">
        <v>27</v>
      </c>
      <c r="F19" s="8"/>
      <c r="G19" s="8"/>
      <c r="H19" s="13">
        <v>77</v>
      </c>
      <c r="I19" s="12">
        <v>0</v>
      </c>
      <c r="J19" s="8"/>
      <c r="K19" s="8"/>
      <c r="L19" s="30" t="s">
        <v>220</v>
      </c>
      <c r="M19" s="30" t="s">
        <v>220</v>
      </c>
      <c r="N19" s="8"/>
      <c r="O19" s="8"/>
      <c r="P19" s="30" t="s">
        <v>220</v>
      </c>
      <c r="Q19" s="30" t="s">
        <v>220</v>
      </c>
      <c r="R19" s="8"/>
      <c r="S19" s="8"/>
      <c r="T19" s="30" t="s">
        <v>220</v>
      </c>
      <c r="U19" s="30" t="s">
        <v>220</v>
      </c>
      <c r="V19" s="8"/>
      <c r="W19" s="8"/>
      <c r="X19" s="30" t="s">
        <v>220</v>
      </c>
      <c r="Y19" s="30" t="s">
        <v>220</v>
      </c>
      <c r="Z19" s="8"/>
      <c r="AA19" s="8"/>
      <c r="AB19" s="11">
        <f t="shared" si="0"/>
        <v>77</v>
      </c>
      <c r="AC19" s="11">
        <f t="shared" si="1"/>
        <v>27</v>
      </c>
      <c r="AD19" s="8"/>
      <c r="AE19" s="8"/>
    </row>
    <row r="20" spans="1:31" ht="15" customHeight="1" x14ac:dyDescent="0.35">
      <c r="A20" s="196"/>
      <c r="B20" s="6">
        <v>12</v>
      </c>
      <c r="C20" s="287" t="s">
        <v>291</v>
      </c>
      <c r="D20" s="13">
        <v>12</v>
      </c>
      <c r="E20" s="13">
        <v>7</v>
      </c>
      <c r="F20" s="8"/>
      <c r="G20" s="8"/>
      <c r="H20" s="13">
        <v>12</v>
      </c>
      <c r="I20" s="12">
        <v>0</v>
      </c>
      <c r="J20" s="8"/>
      <c r="K20" s="8"/>
      <c r="L20" s="30" t="s">
        <v>220</v>
      </c>
      <c r="M20" s="30" t="s">
        <v>220</v>
      </c>
      <c r="N20" s="8"/>
      <c r="O20" s="8"/>
      <c r="P20" s="30" t="s">
        <v>220</v>
      </c>
      <c r="Q20" s="30" t="s">
        <v>220</v>
      </c>
      <c r="R20" s="8"/>
      <c r="S20" s="8"/>
      <c r="T20" s="30" t="s">
        <v>220</v>
      </c>
      <c r="U20" s="30" t="s">
        <v>220</v>
      </c>
      <c r="V20" s="8"/>
      <c r="W20" s="8"/>
      <c r="X20" s="30" t="s">
        <v>220</v>
      </c>
      <c r="Y20" s="30" t="s">
        <v>220</v>
      </c>
      <c r="Z20" s="8"/>
      <c r="AA20" s="8"/>
      <c r="AB20" s="11">
        <f t="shared" si="0"/>
        <v>12</v>
      </c>
      <c r="AC20" s="11">
        <f t="shared" si="1"/>
        <v>7</v>
      </c>
      <c r="AD20" s="8"/>
      <c r="AE20" s="8"/>
    </row>
    <row r="21" spans="1:31" ht="15" customHeight="1" x14ac:dyDescent="0.35">
      <c r="B21" s="6">
        <v>13</v>
      </c>
      <c r="C21" s="287" t="s">
        <v>292</v>
      </c>
      <c r="D21" s="13">
        <v>40</v>
      </c>
      <c r="E21" s="13">
        <v>0</v>
      </c>
      <c r="F21" s="8"/>
      <c r="G21" s="8"/>
      <c r="H21" s="13">
        <v>40</v>
      </c>
      <c r="I21" s="12">
        <v>0</v>
      </c>
      <c r="J21" s="8"/>
      <c r="K21" s="8"/>
      <c r="L21" s="30" t="s">
        <v>220</v>
      </c>
      <c r="M21" s="30" t="s">
        <v>220</v>
      </c>
      <c r="N21" s="8"/>
      <c r="O21" s="8"/>
      <c r="P21" s="30" t="s">
        <v>220</v>
      </c>
      <c r="Q21" s="30" t="s">
        <v>220</v>
      </c>
      <c r="R21" s="8"/>
      <c r="S21" s="8"/>
      <c r="T21" s="30" t="s">
        <v>220</v>
      </c>
      <c r="U21" s="30" t="s">
        <v>220</v>
      </c>
      <c r="V21" s="8"/>
      <c r="W21" s="8"/>
      <c r="X21" s="30" t="s">
        <v>220</v>
      </c>
      <c r="Y21" s="30" t="s">
        <v>220</v>
      </c>
      <c r="Z21" s="8"/>
      <c r="AA21" s="8"/>
      <c r="AB21" s="11">
        <f t="shared" si="0"/>
        <v>40</v>
      </c>
      <c r="AC21" s="11">
        <f t="shared" si="1"/>
        <v>0</v>
      </c>
      <c r="AD21" s="8"/>
      <c r="AE21" s="8"/>
    </row>
    <row r="22" spans="1:31" ht="15" customHeight="1" x14ac:dyDescent="0.35">
      <c r="B22" s="6">
        <v>14</v>
      </c>
      <c r="C22" s="287" t="s">
        <v>293</v>
      </c>
      <c r="D22" s="13">
        <v>19</v>
      </c>
      <c r="E22" s="13">
        <v>0</v>
      </c>
      <c r="F22" s="8"/>
      <c r="G22" s="8"/>
      <c r="H22" s="13">
        <v>19</v>
      </c>
      <c r="I22" s="12">
        <v>0</v>
      </c>
      <c r="J22" s="8"/>
      <c r="K22" s="8"/>
      <c r="L22" s="30" t="s">
        <v>220</v>
      </c>
      <c r="M22" s="30" t="s">
        <v>220</v>
      </c>
      <c r="N22" s="8"/>
      <c r="O22" s="8"/>
      <c r="P22" s="30" t="s">
        <v>220</v>
      </c>
      <c r="Q22" s="30" t="s">
        <v>220</v>
      </c>
      <c r="R22" s="8"/>
      <c r="S22" s="8"/>
      <c r="T22" s="30" t="s">
        <v>220</v>
      </c>
      <c r="U22" s="30" t="s">
        <v>220</v>
      </c>
      <c r="V22" s="8"/>
      <c r="W22" s="8"/>
      <c r="X22" s="30" t="s">
        <v>220</v>
      </c>
      <c r="Y22" s="30" t="s">
        <v>220</v>
      </c>
      <c r="Z22" s="8"/>
      <c r="AA22" s="8"/>
      <c r="AB22" s="11">
        <f t="shared" si="0"/>
        <v>19</v>
      </c>
      <c r="AC22" s="11">
        <f t="shared" si="1"/>
        <v>0</v>
      </c>
      <c r="AD22" s="8"/>
      <c r="AE22" s="8"/>
    </row>
    <row r="23" spans="1:31" ht="15" customHeight="1" x14ac:dyDescent="0.35">
      <c r="B23" s="6">
        <v>15</v>
      </c>
      <c r="C23" s="287" t="s">
        <v>294</v>
      </c>
      <c r="D23" s="13">
        <v>54</v>
      </c>
      <c r="E23" s="13">
        <v>0</v>
      </c>
      <c r="F23" s="8"/>
      <c r="G23" s="8"/>
      <c r="H23" s="13">
        <v>54</v>
      </c>
      <c r="I23" s="12">
        <v>0</v>
      </c>
      <c r="J23" s="8"/>
      <c r="K23" s="8"/>
      <c r="L23" s="30" t="s">
        <v>220</v>
      </c>
      <c r="M23" s="30" t="s">
        <v>220</v>
      </c>
      <c r="N23" s="8"/>
      <c r="O23" s="8"/>
      <c r="P23" s="30" t="s">
        <v>220</v>
      </c>
      <c r="Q23" s="30" t="s">
        <v>220</v>
      </c>
      <c r="R23" s="8"/>
      <c r="S23" s="8"/>
      <c r="T23" s="30" t="s">
        <v>220</v>
      </c>
      <c r="U23" s="30" t="s">
        <v>220</v>
      </c>
      <c r="V23" s="8"/>
      <c r="W23" s="8"/>
      <c r="X23" s="30" t="s">
        <v>220</v>
      </c>
      <c r="Y23" s="30" t="s">
        <v>220</v>
      </c>
      <c r="Z23" s="8"/>
      <c r="AA23" s="8"/>
      <c r="AB23" s="11">
        <f t="shared" si="0"/>
        <v>54</v>
      </c>
      <c r="AC23" s="11">
        <f t="shared" si="1"/>
        <v>0</v>
      </c>
      <c r="AD23" s="8"/>
      <c r="AE23" s="8"/>
    </row>
    <row r="24" spans="1:31" ht="15" customHeight="1" x14ac:dyDescent="0.35">
      <c r="B24" s="6">
        <v>16</v>
      </c>
      <c r="C24" s="287" t="s">
        <v>295</v>
      </c>
      <c r="D24" s="13">
        <v>38</v>
      </c>
      <c r="E24" s="13">
        <v>0</v>
      </c>
      <c r="F24" s="8"/>
      <c r="G24" s="8"/>
      <c r="H24" s="13">
        <v>38</v>
      </c>
      <c r="I24" s="12">
        <v>0</v>
      </c>
      <c r="J24" s="8"/>
      <c r="K24" s="8"/>
      <c r="L24" s="30" t="s">
        <v>220</v>
      </c>
      <c r="M24" s="30" t="s">
        <v>220</v>
      </c>
      <c r="N24" s="8"/>
      <c r="O24" s="8"/>
      <c r="P24" s="30" t="s">
        <v>220</v>
      </c>
      <c r="Q24" s="30" t="s">
        <v>220</v>
      </c>
      <c r="R24" s="8"/>
      <c r="S24" s="8"/>
      <c r="T24" s="30" t="s">
        <v>220</v>
      </c>
      <c r="U24" s="30" t="s">
        <v>220</v>
      </c>
      <c r="V24" s="8"/>
      <c r="W24" s="8"/>
      <c r="X24" s="30" t="s">
        <v>220</v>
      </c>
      <c r="Y24" s="30" t="s">
        <v>220</v>
      </c>
      <c r="Z24" s="8"/>
      <c r="AA24" s="8"/>
      <c r="AB24" s="11">
        <f t="shared" si="0"/>
        <v>38</v>
      </c>
      <c r="AC24" s="11">
        <f t="shared" si="1"/>
        <v>0</v>
      </c>
      <c r="AD24" s="8"/>
      <c r="AE24" s="8"/>
    </row>
    <row r="25" spans="1:31" ht="15" customHeight="1" x14ac:dyDescent="0.35">
      <c r="B25" s="6">
        <v>17</v>
      </c>
      <c r="C25" s="287" t="s">
        <v>296</v>
      </c>
      <c r="D25" s="13">
        <v>45</v>
      </c>
      <c r="E25" s="13">
        <v>0</v>
      </c>
      <c r="F25" s="8"/>
      <c r="G25" s="8"/>
      <c r="H25" s="13">
        <v>45</v>
      </c>
      <c r="I25" s="12">
        <v>0</v>
      </c>
      <c r="J25" s="8"/>
      <c r="K25" s="8"/>
      <c r="L25" s="30" t="s">
        <v>220</v>
      </c>
      <c r="M25" s="30" t="s">
        <v>220</v>
      </c>
      <c r="N25" s="8"/>
      <c r="O25" s="8"/>
      <c r="P25" s="30" t="s">
        <v>220</v>
      </c>
      <c r="Q25" s="30" t="s">
        <v>220</v>
      </c>
      <c r="R25" s="8"/>
      <c r="S25" s="8"/>
      <c r="T25" s="30" t="s">
        <v>220</v>
      </c>
      <c r="U25" s="30" t="s">
        <v>220</v>
      </c>
      <c r="V25" s="8"/>
      <c r="W25" s="8"/>
      <c r="X25" s="30" t="s">
        <v>220</v>
      </c>
      <c r="Y25" s="30" t="s">
        <v>220</v>
      </c>
      <c r="Z25" s="8"/>
      <c r="AA25" s="8"/>
      <c r="AB25" s="11">
        <f t="shared" si="0"/>
        <v>45</v>
      </c>
      <c r="AC25" s="11">
        <f t="shared" si="1"/>
        <v>0</v>
      </c>
      <c r="AD25" s="8"/>
      <c r="AE25" s="8"/>
    </row>
    <row r="26" spans="1:31" ht="15" customHeight="1" x14ac:dyDescent="0.35">
      <c r="B26" s="6">
        <v>18</v>
      </c>
      <c r="C26" s="287" t="s">
        <v>297</v>
      </c>
      <c r="D26" s="13">
        <v>2</v>
      </c>
      <c r="E26" s="13">
        <v>0</v>
      </c>
      <c r="F26" s="8"/>
      <c r="G26" s="8"/>
      <c r="H26" s="13">
        <v>2</v>
      </c>
      <c r="I26" s="12">
        <v>0</v>
      </c>
      <c r="J26" s="8"/>
      <c r="K26" s="8"/>
      <c r="L26" s="30" t="s">
        <v>220</v>
      </c>
      <c r="M26" s="30" t="s">
        <v>220</v>
      </c>
      <c r="N26" s="8"/>
      <c r="O26" s="8"/>
      <c r="P26" s="30" t="s">
        <v>220</v>
      </c>
      <c r="Q26" s="30" t="s">
        <v>220</v>
      </c>
      <c r="R26" s="8"/>
      <c r="S26" s="8"/>
      <c r="T26" s="30" t="s">
        <v>220</v>
      </c>
      <c r="U26" s="30" t="s">
        <v>220</v>
      </c>
      <c r="V26" s="8"/>
      <c r="W26" s="8"/>
      <c r="X26" s="30" t="s">
        <v>220</v>
      </c>
      <c r="Y26" s="30" t="s">
        <v>220</v>
      </c>
      <c r="Z26" s="8"/>
      <c r="AA26" s="8"/>
      <c r="AB26" s="11">
        <f t="shared" si="0"/>
        <v>2</v>
      </c>
      <c r="AC26" s="11">
        <f t="shared" si="1"/>
        <v>0</v>
      </c>
      <c r="AD26" s="8"/>
      <c r="AE26" s="8"/>
    </row>
    <row r="27" spans="1:31" ht="15" customHeight="1" x14ac:dyDescent="0.35">
      <c r="B27" s="6">
        <v>19</v>
      </c>
      <c r="C27" s="287" t="s">
        <v>298</v>
      </c>
      <c r="D27" s="13">
        <v>41</v>
      </c>
      <c r="E27" s="13">
        <v>0</v>
      </c>
      <c r="F27" s="8"/>
      <c r="G27" s="8"/>
      <c r="H27" s="13">
        <v>41</v>
      </c>
      <c r="I27" s="12">
        <v>0</v>
      </c>
      <c r="J27" s="8"/>
      <c r="K27" s="8"/>
      <c r="L27" s="30" t="s">
        <v>220</v>
      </c>
      <c r="M27" s="30" t="s">
        <v>220</v>
      </c>
      <c r="N27" s="8"/>
      <c r="O27" s="8"/>
      <c r="P27" s="30" t="s">
        <v>220</v>
      </c>
      <c r="Q27" s="30" t="s">
        <v>220</v>
      </c>
      <c r="R27" s="8"/>
      <c r="S27" s="8"/>
      <c r="T27" s="30" t="s">
        <v>220</v>
      </c>
      <c r="U27" s="30" t="s">
        <v>220</v>
      </c>
      <c r="V27" s="8"/>
      <c r="W27" s="8"/>
      <c r="X27" s="30" t="s">
        <v>220</v>
      </c>
      <c r="Y27" s="30" t="s">
        <v>220</v>
      </c>
      <c r="Z27" s="8"/>
      <c r="AA27" s="8"/>
      <c r="AB27" s="11">
        <f t="shared" si="0"/>
        <v>41</v>
      </c>
      <c r="AC27" s="11">
        <f t="shared" si="1"/>
        <v>0</v>
      </c>
      <c r="AD27" s="8"/>
      <c r="AE27" s="8"/>
    </row>
    <row r="28" spans="1:31" ht="15" customHeight="1" x14ac:dyDescent="0.35">
      <c r="B28" s="6">
        <v>20</v>
      </c>
      <c r="C28" s="287" t="s">
        <v>299</v>
      </c>
      <c r="D28" s="13">
        <v>22</v>
      </c>
      <c r="E28" s="13">
        <v>0</v>
      </c>
      <c r="F28" s="8"/>
      <c r="G28" s="8"/>
      <c r="H28" s="13">
        <v>22</v>
      </c>
      <c r="I28" s="12">
        <v>0</v>
      </c>
      <c r="J28" s="8"/>
      <c r="K28" s="8"/>
      <c r="L28" s="30" t="s">
        <v>220</v>
      </c>
      <c r="M28" s="30" t="s">
        <v>220</v>
      </c>
      <c r="N28" s="8"/>
      <c r="O28" s="8"/>
      <c r="P28" s="30" t="s">
        <v>220</v>
      </c>
      <c r="Q28" s="30" t="s">
        <v>220</v>
      </c>
      <c r="R28" s="8"/>
      <c r="S28" s="8"/>
      <c r="T28" s="30" t="s">
        <v>220</v>
      </c>
      <c r="U28" s="30" t="s">
        <v>220</v>
      </c>
      <c r="V28" s="8"/>
      <c r="W28" s="8"/>
      <c r="X28" s="30" t="s">
        <v>220</v>
      </c>
      <c r="Y28" s="30" t="s">
        <v>220</v>
      </c>
      <c r="Z28" s="8"/>
      <c r="AA28" s="8"/>
      <c r="AB28" s="11">
        <f t="shared" si="0"/>
        <v>22</v>
      </c>
      <c r="AC28" s="11">
        <f t="shared" si="1"/>
        <v>0</v>
      </c>
      <c r="AD28" s="8"/>
      <c r="AE28" s="8"/>
    </row>
    <row r="29" spans="1:31" ht="15" customHeight="1" x14ac:dyDescent="0.35">
      <c r="B29" s="6">
        <v>21</v>
      </c>
      <c r="C29" s="287" t="s">
        <v>300</v>
      </c>
      <c r="D29" s="13">
        <v>77</v>
      </c>
      <c r="E29" s="13">
        <v>1</v>
      </c>
      <c r="F29" s="8"/>
      <c r="G29" s="8"/>
      <c r="H29" s="13">
        <v>77</v>
      </c>
      <c r="I29" s="12">
        <v>0</v>
      </c>
      <c r="J29" s="8"/>
      <c r="K29" s="8"/>
      <c r="L29" s="30" t="s">
        <v>220</v>
      </c>
      <c r="M29" s="30" t="s">
        <v>220</v>
      </c>
      <c r="N29" s="8"/>
      <c r="O29" s="8"/>
      <c r="P29" s="30" t="s">
        <v>220</v>
      </c>
      <c r="Q29" s="30" t="s">
        <v>220</v>
      </c>
      <c r="R29" s="8"/>
      <c r="S29" s="8"/>
      <c r="T29" s="30" t="s">
        <v>220</v>
      </c>
      <c r="U29" s="30" t="s">
        <v>220</v>
      </c>
      <c r="V29" s="8"/>
      <c r="W29" s="8"/>
      <c r="X29" s="30" t="s">
        <v>220</v>
      </c>
      <c r="Y29" s="30" t="s">
        <v>220</v>
      </c>
      <c r="Z29" s="8"/>
      <c r="AA29" s="8"/>
      <c r="AB29" s="11">
        <f t="shared" si="0"/>
        <v>77</v>
      </c>
      <c r="AC29" s="11">
        <f t="shared" si="1"/>
        <v>1</v>
      </c>
      <c r="AD29" s="8"/>
      <c r="AE29" s="8"/>
    </row>
    <row r="30" spans="1:31" ht="15" customHeight="1" x14ac:dyDescent="0.35">
      <c r="B30" s="6">
        <v>22</v>
      </c>
      <c r="C30" s="287" t="s">
        <v>301</v>
      </c>
      <c r="D30" s="13">
        <v>150</v>
      </c>
      <c r="E30" s="13">
        <v>4</v>
      </c>
      <c r="F30" s="8"/>
      <c r="G30" s="8"/>
      <c r="H30" s="13">
        <v>150</v>
      </c>
      <c r="I30" s="12">
        <v>0</v>
      </c>
      <c r="J30" s="8"/>
      <c r="K30" s="8"/>
      <c r="L30" s="30" t="s">
        <v>220</v>
      </c>
      <c r="M30" s="30" t="s">
        <v>220</v>
      </c>
      <c r="N30" s="8"/>
      <c r="O30" s="8"/>
      <c r="P30" s="30" t="s">
        <v>220</v>
      </c>
      <c r="Q30" s="30" t="s">
        <v>220</v>
      </c>
      <c r="R30" s="8"/>
      <c r="S30" s="8"/>
      <c r="T30" s="30" t="s">
        <v>220</v>
      </c>
      <c r="U30" s="30" t="s">
        <v>220</v>
      </c>
      <c r="V30" s="8"/>
      <c r="W30" s="8"/>
      <c r="X30" s="30" t="s">
        <v>220</v>
      </c>
      <c r="Y30" s="30" t="s">
        <v>220</v>
      </c>
      <c r="Z30" s="8"/>
      <c r="AA30" s="8"/>
      <c r="AB30" s="11">
        <f t="shared" si="0"/>
        <v>150</v>
      </c>
      <c r="AC30" s="11">
        <f t="shared" si="1"/>
        <v>4</v>
      </c>
      <c r="AD30" s="8"/>
      <c r="AE30" s="8"/>
    </row>
    <row r="31" spans="1:31" ht="15" customHeight="1" x14ac:dyDescent="0.35">
      <c r="B31" s="6">
        <v>23</v>
      </c>
      <c r="C31" s="287" t="s">
        <v>302</v>
      </c>
      <c r="D31" s="13">
        <v>55</v>
      </c>
      <c r="E31" s="13">
        <v>0</v>
      </c>
      <c r="F31" s="8"/>
      <c r="G31" s="8"/>
      <c r="H31" s="13">
        <v>55</v>
      </c>
      <c r="I31" s="12">
        <v>0</v>
      </c>
      <c r="J31" s="8"/>
      <c r="K31" s="8"/>
      <c r="L31" s="30" t="s">
        <v>220</v>
      </c>
      <c r="M31" s="30" t="s">
        <v>220</v>
      </c>
      <c r="N31" s="8"/>
      <c r="O31" s="8"/>
      <c r="P31" s="30" t="s">
        <v>220</v>
      </c>
      <c r="Q31" s="30" t="s">
        <v>220</v>
      </c>
      <c r="R31" s="8"/>
      <c r="S31" s="8"/>
      <c r="T31" s="30" t="s">
        <v>220</v>
      </c>
      <c r="U31" s="30" t="s">
        <v>220</v>
      </c>
      <c r="V31" s="8"/>
      <c r="W31" s="8"/>
      <c r="X31" s="30" t="s">
        <v>220</v>
      </c>
      <c r="Y31" s="30" t="s">
        <v>220</v>
      </c>
      <c r="Z31" s="8"/>
      <c r="AA31" s="8"/>
      <c r="AB31" s="11">
        <f t="shared" si="0"/>
        <v>55</v>
      </c>
      <c r="AC31" s="11">
        <f t="shared" si="1"/>
        <v>0</v>
      </c>
      <c r="AD31" s="8"/>
      <c r="AE31" s="8"/>
    </row>
    <row r="32" spans="1:31" ht="15" customHeight="1" x14ac:dyDescent="0.35">
      <c r="B32" s="6">
        <v>24</v>
      </c>
      <c r="C32" s="287" t="s">
        <v>303</v>
      </c>
      <c r="D32" s="13">
        <v>5</v>
      </c>
      <c r="E32" s="13">
        <v>0</v>
      </c>
      <c r="F32" s="8"/>
      <c r="G32" s="8"/>
      <c r="H32" s="13">
        <v>5</v>
      </c>
      <c r="I32" s="12">
        <v>0</v>
      </c>
      <c r="J32" s="8"/>
      <c r="K32" s="8"/>
      <c r="L32" s="30" t="s">
        <v>220</v>
      </c>
      <c r="M32" s="30" t="s">
        <v>220</v>
      </c>
      <c r="N32" s="8"/>
      <c r="O32" s="8"/>
      <c r="P32" s="30" t="s">
        <v>220</v>
      </c>
      <c r="Q32" s="30" t="s">
        <v>220</v>
      </c>
      <c r="R32" s="8"/>
      <c r="S32" s="8"/>
      <c r="T32" s="30" t="s">
        <v>220</v>
      </c>
      <c r="U32" s="30" t="s">
        <v>220</v>
      </c>
      <c r="V32" s="8"/>
      <c r="W32" s="8"/>
      <c r="X32" s="30" t="s">
        <v>220</v>
      </c>
      <c r="Y32" s="30" t="s">
        <v>220</v>
      </c>
      <c r="Z32" s="8"/>
      <c r="AA32" s="8"/>
      <c r="AB32" s="11">
        <f t="shared" si="0"/>
        <v>5</v>
      </c>
      <c r="AC32" s="11">
        <f t="shared" si="1"/>
        <v>0</v>
      </c>
      <c r="AD32" s="8"/>
      <c r="AE32" s="8"/>
    </row>
    <row r="33" spans="2:31" ht="15" customHeight="1" x14ac:dyDescent="0.35">
      <c r="B33" s="6">
        <v>25</v>
      </c>
      <c r="C33" s="287" t="s">
        <v>304</v>
      </c>
      <c r="D33" s="13">
        <v>6</v>
      </c>
      <c r="E33" s="13">
        <v>0</v>
      </c>
      <c r="F33" s="8"/>
      <c r="G33" s="8"/>
      <c r="H33" s="13">
        <v>6</v>
      </c>
      <c r="I33" s="12">
        <v>0</v>
      </c>
      <c r="J33" s="8"/>
      <c r="K33" s="8"/>
      <c r="L33" s="30" t="s">
        <v>220</v>
      </c>
      <c r="M33" s="30" t="s">
        <v>220</v>
      </c>
      <c r="N33" s="8"/>
      <c r="O33" s="8"/>
      <c r="P33" s="30" t="s">
        <v>220</v>
      </c>
      <c r="Q33" s="30" t="s">
        <v>220</v>
      </c>
      <c r="R33" s="8"/>
      <c r="S33" s="8"/>
      <c r="T33" s="30" t="s">
        <v>220</v>
      </c>
      <c r="U33" s="30" t="s">
        <v>220</v>
      </c>
      <c r="V33" s="8"/>
      <c r="W33" s="8"/>
      <c r="X33" s="30" t="s">
        <v>220</v>
      </c>
      <c r="Y33" s="30" t="s">
        <v>220</v>
      </c>
      <c r="Z33" s="8"/>
      <c r="AA33" s="8"/>
      <c r="AB33" s="11">
        <f t="shared" si="0"/>
        <v>6</v>
      </c>
      <c r="AC33" s="11">
        <f t="shared" si="1"/>
        <v>0</v>
      </c>
      <c r="AD33" s="8"/>
      <c r="AE33" s="8"/>
    </row>
    <row r="34" spans="2:31" ht="15" customHeight="1" x14ac:dyDescent="0.35">
      <c r="B34" s="6">
        <v>26</v>
      </c>
      <c r="C34" s="287" t="s">
        <v>305</v>
      </c>
      <c r="D34" s="13">
        <v>79</v>
      </c>
      <c r="E34" s="13">
        <v>0</v>
      </c>
      <c r="F34" s="8"/>
      <c r="G34" s="8"/>
      <c r="H34" s="13">
        <v>79</v>
      </c>
      <c r="I34" s="12">
        <v>0</v>
      </c>
      <c r="J34" s="8"/>
      <c r="K34" s="8"/>
      <c r="L34" s="30" t="s">
        <v>220</v>
      </c>
      <c r="M34" s="30" t="s">
        <v>220</v>
      </c>
      <c r="N34" s="8"/>
      <c r="O34" s="8"/>
      <c r="P34" s="30" t="s">
        <v>220</v>
      </c>
      <c r="Q34" s="30" t="s">
        <v>220</v>
      </c>
      <c r="R34" s="8"/>
      <c r="S34" s="8"/>
      <c r="T34" s="30" t="s">
        <v>220</v>
      </c>
      <c r="U34" s="30" t="s">
        <v>220</v>
      </c>
      <c r="V34" s="8"/>
      <c r="W34" s="8"/>
      <c r="X34" s="30" t="s">
        <v>220</v>
      </c>
      <c r="Y34" s="30" t="s">
        <v>220</v>
      </c>
      <c r="Z34" s="8"/>
      <c r="AA34" s="8"/>
      <c r="AB34" s="11">
        <f t="shared" si="0"/>
        <v>79</v>
      </c>
      <c r="AC34" s="11">
        <f t="shared" si="1"/>
        <v>0</v>
      </c>
      <c r="AD34" s="8"/>
      <c r="AE34" s="8"/>
    </row>
    <row r="35" spans="2:31" ht="15" customHeight="1" x14ac:dyDescent="0.35">
      <c r="B35" s="6">
        <v>27</v>
      </c>
      <c r="C35" s="287" t="s">
        <v>306</v>
      </c>
      <c r="D35" s="13">
        <v>15</v>
      </c>
      <c r="E35" s="13">
        <v>0</v>
      </c>
      <c r="F35" s="9"/>
      <c r="G35" s="9"/>
      <c r="H35" s="13">
        <v>15</v>
      </c>
      <c r="I35" s="12">
        <v>0</v>
      </c>
      <c r="J35" s="9"/>
      <c r="K35" s="9"/>
      <c r="L35" s="30" t="s">
        <v>220</v>
      </c>
      <c r="M35" s="30" t="s">
        <v>220</v>
      </c>
      <c r="N35" s="9"/>
      <c r="O35" s="9"/>
      <c r="P35" s="30" t="s">
        <v>220</v>
      </c>
      <c r="Q35" s="30" t="s">
        <v>220</v>
      </c>
      <c r="R35" s="9"/>
      <c r="S35" s="9"/>
      <c r="T35" s="30" t="s">
        <v>220</v>
      </c>
      <c r="U35" s="30" t="s">
        <v>220</v>
      </c>
      <c r="V35" s="9"/>
      <c r="W35" s="9"/>
      <c r="X35" s="30" t="s">
        <v>220</v>
      </c>
      <c r="Y35" s="30" t="s">
        <v>220</v>
      </c>
      <c r="Z35" s="9"/>
      <c r="AA35" s="9"/>
      <c r="AB35" s="11">
        <f>+D35</f>
        <v>15</v>
      </c>
      <c r="AC35" s="11">
        <f>+E35+I35</f>
        <v>0</v>
      </c>
      <c r="AD35" s="9"/>
      <c r="AE35" s="9"/>
    </row>
    <row r="36" spans="2:31" ht="15" customHeight="1" x14ac:dyDescent="0.35">
      <c r="B36" s="17">
        <v>28</v>
      </c>
      <c r="C36" s="287" t="s">
        <v>307</v>
      </c>
      <c r="D36" s="18">
        <v>15</v>
      </c>
      <c r="E36" s="18">
        <v>0</v>
      </c>
      <c r="F36" s="9"/>
      <c r="G36" s="9"/>
      <c r="H36" s="18">
        <v>15</v>
      </c>
      <c r="I36" s="22">
        <v>0</v>
      </c>
      <c r="J36" s="9"/>
      <c r="K36" s="9"/>
      <c r="L36" s="31" t="s">
        <v>220</v>
      </c>
      <c r="M36" s="31" t="s">
        <v>220</v>
      </c>
      <c r="N36" s="9"/>
      <c r="O36" s="9"/>
      <c r="P36" s="30" t="s">
        <v>220</v>
      </c>
      <c r="Q36" s="30" t="s">
        <v>220</v>
      </c>
      <c r="R36" s="9"/>
      <c r="S36" s="9"/>
      <c r="T36" s="30" t="s">
        <v>220</v>
      </c>
      <c r="U36" s="30" t="s">
        <v>220</v>
      </c>
      <c r="V36" s="9"/>
      <c r="W36" s="9"/>
      <c r="X36" s="30" t="s">
        <v>220</v>
      </c>
      <c r="Y36" s="30" t="s">
        <v>220</v>
      </c>
      <c r="Z36" s="9"/>
      <c r="AA36" s="9"/>
      <c r="AB36" s="11">
        <f>+D36</f>
        <v>15</v>
      </c>
      <c r="AC36" s="11">
        <f>+E36+I36</f>
        <v>0</v>
      </c>
      <c r="AD36" s="9"/>
      <c r="AE36" s="9"/>
    </row>
    <row r="37" spans="2:31" ht="18.5" customHeight="1" x14ac:dyDescent="0.35">
      <c r="B37" s="468"/>
      <c r="C37" s="469"/>
      <c r="D37" s="469"/>
      <c r="E37" s="469"/>
      <c r="F37" s="469"/>
      <c r="G37" s="469"/>
      <c r="H37" s="469"/>
      <c r="I37" s="469"/>
      <c r="J37" s="469"/>
      <c r="K37" s="469"/>
      <c r="L37" s="469"/>
      <c r="M37" s="470"/>
    </row>
    <row r="38" spans="2:31" x14ac:dyDescent="0.35">
      <c r="B38" s="345" t="s">
        <v>518</v>
      </c>
      <c r="C38" s="346"/>
      <c r="D38" s="346"/>
      <c r="E38" s="346"/>
      <c r="F38" s="346"/>
      <c r="G38" s="346"/>
      <c r="H38" s="346"/>
      <c r="I38" s="346"/>
      <c r="J38" s="346"/>
      <c r="K38" s="346"/>
      <c r="L38" s="346"/>
      <c r="M38" s="347"/>
    </row>
    <row r="39" spans="2:31" ht="68" customHeight="1" x14ac:dyDescent="0.35">
      <c r="B39" s="459" t="s">
        <v>308</v>
      </c>
      <c r="C39" s="460"/>
      <c r="D39" s="460"/>
      <c r="E39" s="460"/>
      <c r="F39" s="460"/>
      <c r="G39" s="460"/>
      <c r="H39" s="460"/>
      <c r="I39" s="460"/>
      <c r="J39" s="460"/>
      <c r="K39" s="460"/>
      <c r="L39" s="460"/>
      <c r="M39" s="461"/>
    </row>
    <row r="40" spans="2:31" ht="14.5" customHeight="1" x14ac:dyDescent="0.35">
      <c r="B40" s="462" t="s">
        <v>309</v>
      </c>
      <c r="C40" s="463"/>
      <c r="D40" s="463"/>
      <c r="E40" s="463"/>
      <c r="F40" s="463"/>
      <c r="G40" s="463"/>
      <c r="H40" s="463"/>
      <c r="I40" s="463"/>
      <c r="J40" s="463"/>
      <c r="K40" s="463"/>
      <c r="L40" s="463"/>
      <c r="M40" s="464"/>
      <c r="N40" s="21"/>
      <c r="O40" s="21"/>
      <c r="P40" s="21"/>
      <c r="Q40" s="21"/>
      <c r="R40" s="21"/>
      <c r="S40" s="21"/>
      <c r="T40" s="21"/>
      <c r="U40" s="21"/>
      <c r="V40" s="21"/>
      <c r="W40" s="21"/>
      <c r="X40" s="21"/>
      <c r="Y40" s="21"/>
      <c r="Z40" s="21"/>
      <c r="AA40" s="21"/>
      <c r="AB40" s="21"/>
      <c r="AC40" s="21"/>
      <c r="AD40" s="21"/>
      <c r="AE40" s="21"/>
    </row>
    <row r="41" spans="2:31" x14ac:dyDescent="0.35">
      <c r="B41" s="65"/>
      <c r="C41" s="65"/>
      <c r="D41" s="65"/>
      <c r="E41" s="65"/>
      <c r="F41" s="65"/>
      <c r="G41" s="65"/>
      <c r="H41" s="65"/>
      <c r="I41" s="68"/>
      <c r="J41" s="68"/>
      <c r="K41" s="68"/>
      <c r="L41" s="68"/>
      <c r="M41" s="65"/>
    </row>
    <row r="42" spans="2:31" x14ac:dyDescent="0.35"/>
  </sheetData>
  <sheetProtection algorithmName="SHA-512" hashValue="AU/6l/Z3iCcuzsDGwF7v8+EAIN4NqUep+kR+mzigbeDR4+vJJMgmn5es6zjz4P/BABOt9l00Uj8Wnt2cYaHhhw==" saltValue="JfLeb4YeOmpxECynVqq1pQ==" spinCount="100000" sheet="1" objects="1" scenarios="1"/>
  <mergeCells count="40">
    <mergeCell ref="B39:M39"/>
    <mergeCell ref="B40:M40"/>
    <mergeCell ref="T7:U7"/>
    <mergeCell ref="AB7:AC7"/>
    <mergeCell ref="AD7:AE7"/>
    <mergeCell ref="C4:C8"/>
    <mergeCell ref="B4:B8"/>
    <mergeCell ref="B37:M37"/>
    <mergeCell ref="X6:Y6"/>
    <mergeCell ref="Z6:AA6"/>
    <mergeCell ref="AB6:AC6"/>
    <mergeCell ref="AD6:AE6"/>
    <mergeCell ref="D7:E7"/>
    <mergeCell ref="F7:G7"/>
    <mergeCell ref="H7:I7"/>
    <mergeCell ref="J7:K7"/>
    <mergeCell ref="L7:M7"/>
    <mergeCell ref="T5:W5"/>
    <mergeCell ref="T6:U6"/>
    <mergeCell ref="N7:O7"/>
    <mergeCell ref="V6:W6"/>
    <mergeCell ref="P7:Q7"/>
    <mergeCell ref="R7:S7"/>
    <mergeCell ref="V7:W7"/>
    <mergeCell ref="X7:Y7"/>
    <mergeCell ref="Z7:AA7"/>
    <mergeCell ref="X5:AA5"/>
    <mergeCell ref="AB5:AE5"/>
    <mergeCell ref="D6:E6"/>
    <mergeCell ref="F6:G6"/>
    <mergeCell ref="H6:I6"/>
    <mergeCell ref="J6:K6"/>
    <mergeCell ref="L6:M6"/>
    <mergeCell ref="N6:O6"/>
    <mergeCell ref="P6:Q6"/>
    <mergeCell ref="R6:S6"/>
    <mergeCell ref="D5:G5"/>
    <mergeCell ref="H5:K5"/>
    <mergeCell ref="L5:O5"/>
    <mergeCell ref="P5:S5"/>
  </mergeCells>
  <conditionalFormatting sqref="E9:E36 H9:I36 L9:M36 P9:Q36 T9:U36 X9:Y36">
    <cfRule type="expression" dxfId="2" priority="3" stopIfTrue="1">
      <formula>INDIRECT("T2_Sector_information_Adj!"&amp;ADDRESS(ROW(),COLUMN()))&lt;&gt;""</formula>
    </cfRule>
  </conditionalFormatting>
  <conditionalFormatting sqref="C9:D27 D28 C29:D36">
    <cfRule type="expression" dxfId="1" priority="1" stopIfTrue="1">
      <formula>INDIRECT("T2_Sector_information_Adj!"&amp;ADDRESS(ROW(),COLUMN()))&lt;&gt;""</formula>
    </cfRule>
  </conditionalFormatting>
  <pageMargins left="0.4" right="0.1" top="0.75" bottom="0.75" header="0.3" footer="0.3"/>
  <pageSetup paperSize="8" scale="50" orientation="landscape" r:id="rId1"/>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9718-E76C-4D34-9E99-50BE10A99A9F}">
  <sheetPr>
    <pageSetUpPr fitToPage="1"/>
  </sheetPr>
  <dimension ref="A1:AQ42"/>
  <sheetViews>
    <sheetView showGridLines="0" zoomScale="85" zoomScaleNormal="85" zoomScaleSheetLayoutView="40" workbookViewId="0">
      <pane xSplit="3" ySplit="8" topLeftCell="D9" activePane="bottomRight" state="frozen"/>
      <selection activeCell="B39" sqref="B34:I39"/>
      <selection pane="topRight" activeCell="B39" sqref="B34:I39"/>
      <selection pane="bottomLeft" activeCell="B39" sqref="B34:I39"/>
      <selection pane="bottomRight" activeCell="D9" sqref="D9"/>
    </sheetView>
  </sheetViews>
  <sheetFormatPr defaultColWidth="0" defaultRowHeight="14.5" zeroHeight="1" x14ac:dyDescent="0.35"/>
  <cols>
    <col min="1" max="1" width="3.54296875" style="2" customWidth="1"/>
    <col min="2" max="2" width="12.1796875" style="2" customWidth="1"/>
    <col min="3" max="3" width="89.1796875" style="2" customWidth="1"/>
    <col min="4" max="4" width="7.453125" style="2" bestFit="1" customWidth="1"/>
    <col min="5" max="5" width="15.26953125" style="2" customWidth="1"/>
    <col min="6" max="6" width="7.453125" style="2" bestFit="1" customWidth="1"/>
    <col min="7" max="7" width="15.08984375" style="2" customWidth="1"/>
    <col min="8" max="8" width="7.453125" style="2" bestFit="1" customWidth="1"/>
    <col min="9" max="9" width="14.7265625" style="2" customWidth="1"/>
    <col min="10" max="10" width="7.453125" style="2" bestFit="1" customWidth="1"/>
    <col min="11" max="11" width="14.7265625" style="2" customWidth="1"/>
    <col min="12" max="12" width="7.453125" style="2" bestFit="1" customWidth="1"/>
    <col min="13" max="13" width="14.81640625" style="2" customWidth="1"/>
    <col min="14" max="14" width="7.453125" style="2" bestFit="1" customWidth="1"/>
    <col min="15" max="15" width="15.453125" style="2" customWidth="1"/>
    <col min="16" max="16" width="7.453125" style="2" bestFit="1" customWidth="1"/>
    <col min="17" max="17" width="14.81640625" style="2" customWidth="1"/>
    <col min="18" max="18" width="12.81640625" style="2" customWidth="1"/>
    <col min="19" max="19" width="14.7265625" style="2" customWidth="1"/>
    <col min="20" max="20" width="7.453125" style="2" bestFit="1" customWidth="1"/>
    <col min="21" max="21" width="15.54296875" style="2" customWidth="1"/>
    <col min="22" max="22" width="7.453125" style="2" bestFit="1" customWidth="1"/>
    <col min="23" max="23" width="15.81640625" style="2" customWidth="1"/>
    <col min="24" max="24" width="7.453125" style="2" bestFit="1" customWidth="1"/>
    <col min="25" max="25" width="15" style="2" customWidth="1"/>
    <col min="26" max="26" width="7.453125" style="2" bestFit="1" customWidth="1"/>
    <col min="27" max="27" width="15.6328125" style="2" customWidth="1"/>
    <col min="28" max="28" width="7.453125" style="2" bestFit="1" customWidth="1"/>
    <col min="29" max="29" width="15.6328125" style="2" customWidth="1"/>
    <col min="30" max="30" width="7.453125" style="2" bestFit="1" customWidth="1"/>
    <col min="31" max="31" width="15.1796875" style="2" customWidth="1"/>
    <col min="32" max="32" width="8.54296875" customWidth="1"/>
    <col min="33" max="16384" width="8.54296875" hidden="1"/>
  </cols>
  <sheetData>
    <row r="1" spans="1:43" ht="15" customHeight="1" x14ac:dyDescent="0.35"/>
    <row r="2" spans="1:43" x14ac:dyDescent="0.35">
      <c r="B2" s="101" t="s">
        <v>17</v>
      </c>
      <c r="C2" s="74"/>
    </row>
    <row r="3" spans="1:43" ht="15" customHeight="1" x14ac:dyDescent="0.35">
      <c r="B3" s="3"/>
      <c r="C3" s="4"/>
      <c r="D3" s="5"/>
      <c r="E3" s="5"/>
      <c r="F3" s="5"/>
      <c r="G3" s="5"/>
      <c r="H3" s="5"/>
      <c r="I3" s="5"/>
      <c r="J3" s="5"/>
      <c r="K3" s="5"/>
      <c r="L3" s="5"/>
      <c r="M3" s="5"/>
      <c r="N3" s="5"/>
      <c r="O3" s="5"/>
      <c r="P3" s="5"/>
      <c r="Q3" s="5"/>
      <c r="R3" s="5"/>
      <c r="S3" s="5"/>
      <c r="T3" s="5"/>
      <c r="U3" s="5"/>
      <c r="V3" s="5"/>
      <c r="W3" s="5"/>
      <c r="X3" s="5"/>
      <c r="Y3" s="5"/>
      <c r="Z3" s="5"/>
      <c r="AA3" s="5"/>
      <c r="AB3" s="5"/>
      <c r="AC3" s="5"/>
      <c r="AD3" s="5"/>
      <c r="AE3" s="5"/>
      <c r="AF3" s="1"/>
      <c r="AG3" s="1"/>
      <c r="AH3" s="1"/>
      <c r="AI3" s="1"/>
      <c r="AJ3" s="1"/>
      <c r="AK3" s="1"/>
      <c r="AL3" s="1"/>
      <c r="AM3" s="1"/>
      <c r="AN3" s="1"/>
      <c r="AO3" s="1"/>
      <c r="AP3" s="1"/>
      <c r="AQ3" s="1"/>
    </row>
    <row r="4" spans="1:43" s="1" customFormat="1" ht="15" customHeight="1" x14ac:dyDescent="0.35">
      <c r="A4" s="4"/>
      <c r="B4" s="465"/>
      <c r="C4" s="432" t="s">
        <v>267</v>
      </c>
      <c r="D4" s="76" t="s">
        <v>161</v>
      </c>
      <c r="E4" s="76" t="s">
        <v>162</v>
      </c>
      <c r="F4" s="76" t="s">
        <v>163</v>
      </c>
      <c r="G4" s="76" t="s">
        <v>164</v>
      </c>
      <c r="H4" s="76" t="s">
        <v>165</v>
      </c>
      <c r="I4" s="76" t="s">
        <v>166</v>
      </c>
      <c r="J4" s="76" t="s">
        <v>167</v>
      </c>
      <c r="K4" s="76" t="s">
        <v>168</v>
      </c>
      <c r="L4" s="76" t="s">
        <v>169</v>
      </c>
      <c r="M4" s="76" t="s">
        <v>170</v>
      </c>
      <c r="N4" s="76" t="s">
        <v>171</v>
      </c>
      <c r="O4" s="76" t="s">
        <v>172</v>
      </c>
      <c r="P4" s="76" t="s">
        <v>173</v>
      </c>
      <c r="Q4" s="76" t="s">
        <v>174</v>
      </c>
      <c r="R4" s="76" t="s">
        <v>175</v>
      </c>
      <c r="S4" s="76" t="s">
        <v>176</v>
      </c>
      <c r="T4" s="76" t="s">
        <v>177</v>
      </c>
      <c r="U4" s="76" t="s">
        <v>178</v>
      </c>
      <c r="V4" s="76" t="s">
        <v>179</v>
      </c>
      <c r="W4" s="76" t="s">
        <v>180</v>
      </c>
      <c r="X4" s="76" t="s">
        <v>181</v>
      </c>
      <c r="Y4" s="76" t="s">
        <v>182</v>
      </c>
      <c r="Z4" s="76" t="s">
        <v>183</v>
      </c>
      <c r="AA4" s="76" t="s">
        <v>184</v>
      </c>
      <c r="AB4" s="76" t="s">
        <v>185</v>
      </c>
      <c r="AC4" s="76" t="s">
        <v>186</v>
      </c>
      <c r="AD4" s="76" t="s">
        <v>268</v>
      </c>
      <c r="AE4" s="76" t="s">
        <v>187</v>
      </c>
    </row>
    <row r="5" spans="1:43" s="1" customFormat="1" ht="22" customHeight="1" x14ac:dyDescent="0.35">
      <c r="A5" s="4"/>
      <c r="B5" s="466"/>
      <c r="C5" s="434"/>
      <c r="D5" s="455" t="s">
        <v>194</v>
      </c>
      <c r="E5" s="456"/>
      <c r="F5" s="456"/>
      <c r="G5" s="456"/>
      <c r="H5" s="455" t="s">
        <v>195</v>
      </c>
      <c r="I5" s="456"/>
      <c r="J5" s="456"/>
      <c r="K5" s="457"/>
      <c r="L5" s="455" t="s">
        <v>196</v>
      </c>
      <c r="M5" s="456"/>
      <c r="N5" s="456"/>
      <c r="O5" s="456"/>
      <c r="P5" s="455" t="s">
        <v>197</v>
      </c>
      <c r="Q5" s="456"/>
      <c r="R5" s="456"/>
      <c r="S5" s="456"/>
      <c r="T5" s="455" t="s">
        <v>198</v>
      </c>
      <c r="U5" s="456"/>
      <c r="V5" s="456"/>
      <c r="W5" s="456"/>
      <c r="X5" s="455" t="s">
        <v>199</v>
      </c>
      <c r="Y5" s="456"/>
      <c r="Z5" s="456"/>
      <c r="AA5" s="456"/>
      <c r="AB5" s="455" t="s">
        <v>269</v>
      </c>
      <c r="AC5" s="456"/>
      <c r="AD5" s="456"/>
      <c r="AE5" s="457"/>
    </row>
    <row r="6" spans="1:43" s="1" customFormat="1" ht="47.5" customHeight="1" x14ac:dyDescent="0.35">
      <c r="A6" s="4"/>
      <c r="B6" s="466"/>
      <c r="C6" s="434"/>
      <c r="D6" s="442" t="s">
        <v>270</v>
      </c>
      <c r="E6" s="458"/>
      <c r="F6" s="442" t="s">
        <v>271</v>
      </c>
      <c r="G6" s="458"/>
      <c r="H6" s="442" t="s">
        <v>270</v>
      </c>
      <c r="I6" s="458"/>
      <c r="J6" s="442" t="s">
        <v>271</v>
      </c>
      <c r="K6" s="458"/>
      <c r="L6" s="442" t="s">
        <v>270</v>
      </c>
      <c r="M6" s="458"/>
      <c r="N6" s="442" t="s">
        <v>271</v>
      </c>
      <c r="O6" s="458"/>
      <c r="P6" s="442" t="s">
        <v>270</v>
      </c>
      <c r="Q6" s="458"/>
      <c r="R6" s="442" t="s">
        <v>271</v>
      </c>
      <c r="S6" s="458"/>
      <c r="T6" s="442" t="s">
        <v>270</v>
      </c>
      <c r="U6" s="458"/>
      <c r="V6" s="442" t="s">
        <v>271</v>
      </c>
      <c r="W6" s="458"/>
      <c r="X6" s="442" t="s">
        <v>270</v>
      </c>
      <c r="Y6" s="458"/>
      <c r="Z6" s="442" t="s">
        <v>271</v>
      </c>
      <c r="AA6" s="458"/>
      <c r="AB6" s="442" t="s">
        <v>270</v>
      </c>
      <c r="AC6" s="458"/>
      <c r="AD6" s="442" t="s">
        <v>271</v>
      </c>
      <c r="AE6" s="471"/>
    </row>
    <row r="7" spans="1:43" s="1" customFormat="1" ht="32.5" customHeight="1" x14ac:dyDescent="0.35">
      <c r="A7" s="4"/>
      <c r="B7" s="466"/>
      <c r="C7" s="434"/>
      <c r="D7" s="431" t="s">
        <v>272</v>
      </c>
      <c r="E7" s="432"/>
      <c r="F7" s="431" t="s">
        <v>273</v>
      </c>
      <c r="G7" s="432"/>
      <c r="H7" s="431" t="s">
        <v>272</v>
      </c>
      <c r="I7" s="432"/>
      <c r="J7" s="431" t="s">
        <v>273</v>
      </c>
      <c r="K7" s="432"/>
      <c r="L7" s="431" t="s">
        <v>273</v>
      </c>
      <c r="M7" s="432"/>
      <c r="N7" s="431" t="s">
        <v>273</v>
      </c>
      <c r="O7" s="432"/>
      <c r="P7" s="431" t="s">
        <v>273</v>
      </c>
      <c r="Q7" s="432"/>
      <c r="R7" s="431" t="s">
        <v>273</v>
      </c>
      <c r="S7" s="432"/>
      <c r="T7" s="431" t="s">
        <v>273</v>
      </c>
      <c r="U7" s="432"/>
      <c r="V7" s="431" t="s">
        <v>273</v>
      </c>
      <c r="W7" s="432"/>
      <c r="X7" s="431" t="s">
        <v>273</v>
      </c>
      <c r="Y7" s="432"/>
      <c r="Z7" s="431" t="s">
        <v>273</v>
      </c>
      <c r="AA7" s="432"/>
      <c r="AB7" s="431" t="s">
        <v>272</v>
      </c>
      <c r="AC7" s="432"/>
      <c r="AD7" s="431" t="s">
        <v>273</v>
      </c>
      <c r="AE7" s="432"/>
    </row>
    <row r="8" spans="1:43" s="1" customFormat="1" ht="105.5" customHeight="1" x14ac:dyDescent="0.35">
      <c r="A8" s="4"/>
      <c r="B8" s="467"/>
      <c r="C8" s="436"/>
      <c r="D8" s="77" t="s">
        <v>274</v>
      </c>
      <c r="E8" s="369" t="s">
        <v>528</v>
      </c>
      <c r="F8" s="77" t="s">
        <v>274</v>
      </c>
      <c r="G8" s="369" t="s">
        <v>528</v>
      </c>
      <c r="H8" s="77" t="s">
        <v>274</v>
      </c>
      <c r="I8" s="369" t="s">
        <v>517</v>
      </c>
      <c r="J8" s="77" t="s">
        <v>274</v>
      </c>
      <c r="K8" s="369" t="s">
        <v>517</v>
      </c>
      <c r="L8" s="77" t="s">
        <v>274</v>
      </c>
      <c r="M8" s="369" t="s">
        <v>275</v>
      </c>
      <c r="N8" s="77" t="s">
        <v>274</v>
      </c>
      <c r="O8" s="369" t="s">
        <v>275</v>
      </c>
      <c r="P8" s="77" t="s">
        <v>274</v>
      </c>
      <c r="Q8" s="369" t="s">
        <v>276</v>
      </c>
      <c r="R8" s="77" t="s">
        <v>274</v>
      </c>
      <c r="S8" s="369" t="s">
        <v>276</v>
      </c>
      <c r="T8" s="77" t="s">
        <v>274</v>
      </c>
      <c r="U8" s="369" t="s">
        <v>277</v>
      </c>
      <c r="V8" s="77" t="s">
        <v>274</v>
      </c>
      <c r="W8" s="369" t="s">
        <v>277</v>
      </c>
      <c r="X8" s="77" t="s">
        <v>274</v>
      </c>
      <c r="Y8" s="369" t="s">
        <v>278</v>
      </c>
      <c r="Z8" s="77" t="s">
        <v>274</v>
      </c>
      <c r="AA8" s="369" t="s">
        <v>278</v>
      </c>
      <c r="AB8" s="77" t="s">
        <v>274</v>
      </c>
      <c r="AC8" s="369" t="s">
        <v>279</v>
      </c>
      <c r="AD8" s="77" t="s">
        <v>274</v>
      </c>
      <c r="AE8" s="369" t="s">
        <v>279</v>
      </c>
    </row>
    <row r="9" spans="1:43" ht="15" customHeight="1" x14ac:dyDescent="0.35">
      <c r="B9" s="6">
        <v>1</v>
      </c>
      <c r="C9" s="287" t="s">
        <v>280</v>
      </c>
      <c r="D9" s="14">
        <v>13</v>
      </c>
      <c r="E9" s="13">
        <v>0</v>
      </c>
      <c r="F9" s="8"/>
      <c r="G9" s="8"/>
      <c r="H9" s="13">
        <v>13</v>
      </c>
      <c r="I9" s="13">
        <v>0</v>
      </c>
      <c r="J9" s="8"/>
      <c r="K9" s="8"/>
      <c r="L9" s="30" t="s">
        <v>220</v>
      </c>
      <c r="M9" s="30" t="s">
        <v>220</v>
      </c>
      <c r="N9" s="8"/>
      <c r="O9" s="8"/>
      <c r="P9" s="30" t="s">
        <v>220</v>
      </c>
      <c r="Q9" s="30" t="s">
        <v>220</v>
      </c>
      <c r="R9" s="8"/>
      <c r="S9" s="8"/>
      <c r="T9" s="30" t="s">
        <v>220</v>
      </c>
      <c r="U9" s="30" t="s">
        <v>220</v>
      </c>
      <c r="V9" s="8"/>
      <c r="W9" s="8"/>
      <c r="X9" s="30" t="s">
        <v>220</v>
      </c>
      <c r="Y9" s="30" t="s">
        <v>220</v>
      </c>
      <c r="Z9" s="8"/>
      <c r="AA9" s="8"/>
      <c r="AB9" s="13">
        <f>+D9</f>
        <v>13</v>
      </c>
      <c r="AC9" s="13">
        <f>+E9+I9</f>
        <v>0</v>
      </c>
      <c r="AD9" s="8"/>
      <c r="AE9" s="8"/>
    </row>
    <row r="10" spans="1:43" ht="15" customHeight="1" x14ac:dyDescent="0.35">
      <c r="B10" s="6">
        <v>2</v>
      </c>
      <c r="C10" s="287" t="s">
        <v>281</v>
      </c>
      <c r="D10" s="14">
        <v>16</v>
      </c>
      <c r="E10" s="13">
        <v>0</v>
      </c>
      <c r="F10" s="8"/>
      <c r="G10" s="8"/>
      <c r="H10" s="13">
        <v>16</v>
      </c>
      <c r="I10" s="13">
        <v>0</v>
      </c>
      <c r="J10" s="8"/>
      <c r="K10" s="8"/>
      <c r="L10" s="30" t="s">
        <v>220</v>
      </c>
      <c r="M10" s="30" t="s">
        <v>220</v>
      </c>
      <c r="N10" s="8"/>
      <c r="O10" s="8"/>
      <c r="P10" s="30" t="s">
        <v>220</v>
      </c>
      <c r="Q10" s="30" t="s">
        <v>220</v>
      </c>
      <c r="R10" s="8"/>
      <c r="S10" s="8"/>
      <c r="T10" s="30" t="s">
        <v>220</v>
      </c>
      <c r="U10" s="30" t="s">
        <v>220</v>
      </c>
      <c r="V10" s="8"/>
      <c r="W10" s="8"/>
      <c r="X10" s="30" t="s">
        <v>220</v>
      </c>
      <c r="Y10" s="30" t="s">
        <v>220</v>
      </c>
      <c r="Z10" s="8"/>
      <c r="AA10" s="8"/>
      <c r="AB10" s="13">
        <f t="shared" ref="AB10:AB36" si="0">+D10</f>
        <v>16</v>
      </c>
      <c r="AC10" s="13">
        <f t="shared" ref="AC10:AC36" si="1">+E10+I10</f>
        <v>0</v>
      </c>
      <c r="AD10" s="8"/>
      <c r="AE10" s="8"/>
    </row>
    <row r="11" spans="1:43" ht="15" customHeight="1" x14ac:dyDescent="0.35">
      <c r="B11" s="6">
        <v>3</v>
      </c>
      <c r="C11" s="287" t="s">
        <v>282</v>
      </c>
      <c r="D11" s="14">
        <v>10</v>
      </c>
      <c r="E11" s="13">
        <v>0</v>
      </c>
      <c r="F11" s="8"/>
      <c r="G11" s="8"/>
      <c r="H11" s="13">
        <v>10</v>
      </c>
      <c r="I11" s="13">
        <v>0</v>
      </c>
      <c r="J11" s="8"/>
      <c r="K11" s="8"/>
      <c r="L11" s="30" t="s">
        <v>220</v>
      </c>
      <c r="M11" s="30" t="s">
        <v>220</v>
      </c>
      <c r="N11" s="8"/>
      <c r="O11" s="8"/>
      <c r="P11" s="30" t="s">
        <v>220</v>
      </c>
      <c r="Q11" s="30" t="s">
        <v>220</v>
      </c>
      <c r="R11" s="8"/>
      <c r="S11" s="8"/>
      <c r="T11" s="30" t="s">
        <v>220</v>
      </c>
      <c r="U11" s="30" t="s">
        <v>220</v>
      </c>
      <c r="V11" s="8"/>
      <c r="W11" s="8"/>
      <c r="X11" s="30" t="s">
        <v>220</v>
      </c>
      <c r="Y11" s="30" t="s">
        <v>220</v>
      </c>
      <c r="Z11" s="8"/>
      <c r="AA11" s="8"/>
      <c r="AB11" s="13">
        <f t="shared" si="0"/>
        <v>10</v>
      </c>
      <c r="AC11" s="13">
        <f t="shared" si="1"/>
        <v>0</v>
      </c>
      <c r="AD11" s="8"/>
      <c r="AE11" s="8"/>
    </row>
    <row r="12" spans="1:43" ht="15" customHeight="1" x14ac:dyDescent="0.35">
      <c r="B12" s="6">
        <v>4</v>
      </c>
      <c r="C12" s="287" t="s">
        <v>283</v>
      </c>
      <c r="D12" s="14">
        <v>27</v>
      </c>
      <c r="E12" s="13">
        <v>0</v>
      </c>
      <c r="F12" s="8"/>
      <c r="G12" s="8"/>
      <c r="H12" s="13">
        <v>27</v>
      </c>
      <c r="I12" s="13">
        <v>0</v>
      </c>
      <c r="J12" s="8"/>
      <c r="K12" s="8"/>
      <c r="L12" s="30" t="s">
        <v>220</v>
      </c>
      <c r="M12" s="30" t="s">
        <v>220</v>
      </c>
      <c r="N12" s="8"/>
      <c r="O12" s="8"/>
      <c r="P12" s="30" t="s">
        <v>220</v>
      </c>
      <c r="Q12" s="30" t="s">
        <v>220</v>
      </c>
      <c r="R12" s="8"/>
      <c r="S12" s="8"/>
      <c r="T12" s="30" t="s">
        <v>220</v>
      </c>
      <c r="U12" s="30" t="s">
        <v>220</v>
      </c>
      <c r="V12" s="8"/>
      <c r="W12" s="8"/>
      <c r="X12" s="30" t="s">
        <v>220</v>
      </c>
      <c r="Y12" s="30" t="s">
        <v>220</v>
      </c>
      <c r="Z12" s="8"/>
      <c r="AA12" s="8"/>
      <c r="AB12" s="13">
        <f t="shared" si="0"/>
        <v>27</v>
      </c>
      <c r="AC12" s="13">
        <f t="shared" si="1"/>
        <v>0</v>
      </c>
      <c r="AD12" s="8"/>
      <c r="AE12" s="8"/>
    </row>
    <row r="13" spans="1:43" ht="15" customHeight="1" x14ac:dyDescent="0.35">
      <c r="B13" s="6">
        <v>5</v>
      </c>
      <c r="C13" s="287" t="s">
        <v>284</v>
      </c>
      <c r="D13" s="14">
        <v>37</v>
      </c>
      <c r="E13" s="13">
        <v>9</v>
      </c>
      <c r="F13" s="8"/>
      <c r="G13" s="8"/>
      <c r="H13" s="13">
        <v>37</v>
      </c>
      <c r="I13" s="13">
        <v>0</v>
      </c>
      <c r="J13" s="8"/>
      <c r="K13" s="8"/>
      <c r="L13" s="30" t="s">
        <v>220</v>
      </c>
      <c r="M13" s="30" t="s">
        <v>220</v>
      </c>
      <c r="N13" s="8"/>
      <c r="O13" s="8"/>
      <c r="P13" s="30" t="s">
        <v>220</v>
      </c>
      <c r="Q13" s="30" t="s">
        <v>220</v>
      </c>
      <c r="R13" s="8"/>
      <c r="S13" s="8"/>
      <c r="T13" s="30" t="s">
        <v>220</v>
      </c>
      <c r="U13" s="30" t="s">
        <v>220</v>
      </c>
      <c r="V13" s="8"/>
      <c r="W13" s="8"/>
      <c r="X13" s="30" t="s">
        <v>220</v>
      </c>
      <c r="Y13" s="30" t="s">
        <v>220</v>
      </c>
      <c r="Z13" s="8"/>
      <c r="AA13" s="8"/>
      <c r="AB13" s="13">
        <f t="shared" si="0"/>
        <v>37</v>
      </c>
      <c r="AC13" s="13">
        <f t="shared" si="1"/>
        <v>9</v>
      </c>
      <c r="AD13" s="8"/>
      <c r="AE13" s="8"/>
    </row>
    <row r="14" spans="1:43" ht="15" customHeight="1" x14ac:dyDescent="0.35">
      <c r="B14" s="6">
        <v>6</v>
      </c>
      <c r="C14" s="287" t="s">
        <v>285</v>
      </c>
      <c r="D14" s="14">
        <v>3</v>
      </c>
      <c r="E14" s="13">
        <v>0</v>
      </c>
      <c r="F14" s="8"/>
      <c r="G14" s="8"/>
      <c r="H14" s="13">
        <v>3</v>
      </c>
      <c r="I14" s="13">
        <v>0</v>
      </c>
      <c r="J14" s="8"/>
      <c r="K14" s="8"/>
      <c r="L14" s="30" t="s">
        <v>220</v>
      </c>
      <c r="M14" s="30" t="s">
        <v>220</v>
      </c>
      <c r="N14" s="8"/>
      <c r="O14" s="8"/>
      <c r="P14" s="30" t="s">
        <v>220</v>
      </c>
      <c r="Q14" s="30" t="s">
        <v>220</v>
      </c>
      <c r="R14" s="8"/>
      <c r="S14" s="8"/>
      <c r="T14" s="30" t="s">
        <v>220</v>
      </c>
      <c r="U14" s="30" t="s">
        <v>220</v>
      </c>
      <c r="V14" s="8"/>
      <c r="W14" s="8"/>
      <c r="X14" s="30" t="s">
        <v>220</v>
      </c>
      <c r="Y14" s="30" t="s">
        <v>220</v>
      </c>
      <c r="Z14" s="8"/>
      <c r="AA14" s="8"/>
      <c r="AB14" s="13">
        <f t="shared" si="0"/>
        <v>3</v>
      </c>
      <c r="AC14" s="13">
        <f t="shared" si="1"/>
        <v>0</v>
      </c>
      <c r="AD14" s="8"/>
      <c r="AE14" s="8"/>
    </row>
    <row r="15" spans="1:43" ht="15" customHeight="1" x14ac:dyDescent="0.35">
      <c r="B15" s="6">
        <v>7</v>
      </c>
      <c r="C15" s="287" t="s">
        <v>286</v>
      </c>
      <c r="D15" s="14">
        <v>122</v>
      </c>
      <c r="E15" s="13">
        <v>32</v>
      </c>
      <c r="F15" s="8"/>
      <c r="G15" s="8"/>
      <c r="H15" s="13">
        <v>122</v>
      </c>
      <c r="I15" s="13">
        <v>0</v>
      </c>
      <c r="J15" s="8"/>
      <c r="K15" s="8"/>
      <c r="L15" s="30" t="s">
        <v>220</v>
      </c>
      <c r="M15" s="30" t="s">
        <v>220</v>
      </c>
      <c r="N15" s="8"/>
      <c r="O15" s="8"/>
      <c r="P15" s="30" t="s">
        <v>220</v>
      </c>
      <c r="Q15" s="30" t="s">
        <v>220</v>
      </c>
      <c r="R15" s="8"/>
      <c r="S15" s="8"/>
      <c r="T15" s="30" t="s">
        <v>220</v>
      </c>
      <c r="U15" s="30" t="s">
        <v>220</v>
      </c>
      <c r="V15" s="8"/>
      <c r="W15" s="8"/>
      <c r="X15" s="30" t="s">
        <v>220</v>
      </c>
      <c r="Y15" s="30" t="s">
        <v>220</v>
      </c>
      <c r="Z15" s="8"/>
      <c r="AA15" s="8"/>
      <c r="AB15" s="13">
        <f t="shared" si="0"/>
        <v>122</v>
      </c>
      <c r="AC15" s="13">
        <f t="shared" si="1"/>
        <v>32</v>
      </c>
      <c r="AD15" s="8"/>
      <c r="AE15" s="8"/>
    </row>
    <row r="16" spans="1:43" ht="15" customHeight="1" x14ac:dyDescent="0.35">
      <c r="B16" s="6">
        <v>8</v>
      </c>
      <c r="C16" s="287" t="s">
        <v>287</v>
      </c>
      <c r="D16" s="14">
        <v>94</v>
      </c>
      <c r="E16" s="13">
        <v>9</v>
      </c>
      <c r="F16" s="8"/>
      <c r="G16" s="8"/>
      <c r="H16" s="13">
        <v>94</v>
      </c>
      <c r="I16" s="13">
        <v>0</v>
      </c>
      <c r="J16" s="8"/>
      <c r="K16" s="8"/>
      <c r="L16" s="30" t="s">
        <v>220</v>
      </c>
      <c r="M16" s="30" t="s">
        <v>220</v>
      </c>
      <c r="N16" s="8"/>
      <c r="O16" s="8"/>
      <c r="P16" s="30" t="s">
        <v>220</v>
      </c>
      <c r="Q16" s="30" t="s">
        <v>220</v>
      </c>
      <c r="R16" s="8"/>
      <c r="S16" s="8"/>
      <c r="T16" s="30" t="s">
        <v>220</v>
      </c>
      <c r="U16" s="30" t="s">
        <v>220</v>
      </c>
      <c r="V16" s="8"/>
      <c r="W16" s="8"/>
      <c r="X16" s="30" t="s">
        <v>220</v>
      </c>
      <c r="Y16" s="30" t="s">
        <v>220</v>
      </c>
      <c r="Z16" s="8"/>
      <c r="AA16" s="8"/>
      <c r="AB16" s="13">
        <f t="shared" si="0"/>
        <v>94</v>
      </c>
      <c r="AC16" s="13">
        <f t="shared" si="1"/>
        <v>9</v>
      </c>
      <c r="AD16" s="8"/>
      <c r="AE16" s="8"/>
    </row>
    <row r="17" spans="1:31" ht="15" customHeight="1" x14ac:dyDescent="0.35">
      <c r="B17" s="6">
        <v>9</v>
      </c>
      <c r="C17" s="287" t="s">
        <v>288</v>
      </c>
      <c r="D17" s="14">
        <v>22</v>
      </c>
      <c r="E17" s="13">
        <v>6</v>
      </c>
      <c r="F17" s="8"/>
      <c r="G17" s="8"/>
      <c r="H17" s="13">
        <v>22</v>
      </c>
      <c r="I17" s="13">
        <v>0</v>
      </c>
      <c r="J17" s="8"/>
      <c r="K17" s="8"/>
      <c r="L17" s="30" t="s">
        <v>220</v>
      </c>
      <c r="M17" s="30" t="s">
        <v>220</v>
      </c>
      <c r="N17" s="8"/>
      <c r="O17" s="8"/>
      <c r="P17" s="30" t="s">
        <v>220</v>
      </c>
      <c r="Q17" s="30" t="s">
        <v>220</v>
      </c>
      <c r="R17" s="8"/>
      <c r="S17" s="8"/>
      <c r="T17" s="30" t="s">
        <v>220</v>
      </c>
      <c r="U17" s="30" t="s">
        <v>220</v>
      </c>
      <c r="V17" s="8"/>
      <c r="W17" s="8"/>
      <c r="X17" s="30" t="s">
        <v>220</v>
      </c>
      <c r="Y17" s="30" t="s">
        <v>220</v>
      </c>
      <c r="Z17" s="8"/>
      <c r="AA17" s="8"/>
      <c r="AB17" s="13">
        <f t="shared" si="0"/>
        <v>22</v>
      </c>
      <c r="AC17" s="13">
        <f t="shared" si="1"/>
        <v>6</v>
      </c>
      <c r="AD17" s="8"/>
      <c r="AE17" s="8"/>
    </row>
    <row r="18" spans="1:31" ht="15" customHeight="1" x14ac:dyDescent="0.35">
      <c r="B18" s="6">
        <v>10</v>
      </c>
      <c r="C18" s="287" t="s">
        <v>289</v>
      </c>
      <c r="D18" s="13">
        <v>9</v>
      </c>
      <c r="E18" s="13">
        <v>7</v>
      </c>
      <c r="F18" s="8"/>
      <c r="G18" s="8"/>
      <c r="H18" s="13">
        <v>9</v>
      </c>
      <c r="I18" s="13">
        <v>0</v>
      </c>
      <c r="J18" s="8"/>
      <c r="K18" s="8"/>
      <c r="L18" s="30" t="s">
        <v>220</v>
      </c>
      <c r="M18" s="30" t="s">
        <v>220</v>
      </c>
      <c r="N18" s="8"/>
      <c r="O18" s="8"/>
      <c r="P18" s="30" t="s">
        <v>220</v>
      </c>
      <c r="Q18" s="30" t="s">
        <v>220</v>
      </c>
      <c r="R18" s="8"/>
      <c r="S18" s="8"/>
      <c r="T18" s="30" t="s">
        <v>220</v>
      </c>
      <c r="U18" s="30" t="s">
        <v>220</v>
      </c>
      <c r="V18" s="8"/>
      <c r="W18" s="8"/>
      <c r="X18" s="30" t="s">
        <v>220</v>
      </c>
      <c r="Y18" s="30" t="s">
        <v>220</v>
      </c>
      <c r="Z18" s="8"/>
      <c r="AA18" s="8"/>
      <c r="AB18" s="13">
        <f t="shared" si="0"/>
        <v>9</v>
      </c>
      <c r="AC18" s="13">
        <f t="shared" si="1"/>
        <v>7</v>
      </c>
      <c r="AD18" s="8"/>
      <c r="AE18" s="8"/>
    </row>
    <row r="19" spans="1:31" ht="15" customHeight="1" x14ac:dyDescent="0.35">
      <c r="B19" s="6">
        <v>11</v>
      </c>
      <c r="C19" s="287" t="s">
        <v>290</v>
      </c>
      <c r="D19" s="13">
        <v>77</v>
      </c>
      <c r="E19" s="13">
        <v>51</v>
      </c>
      <c r="F19" s="8"/>
      <c r="G19" s="8"/>
      <c r="H19" s="13">
        <v>77</v>
      </c>
      <c r="I19" s="13">
        <v>0</v>
      </c>
      <c r="J19" s="8"/>
      <c r="K19" s="8"/>
      <c r="L19" s="30" t="s">
        <v>220</v>
      </c>
      <c r="M19" s="30" t="s">
        <v>220</v>
      </c>
      <c r="N19" s="8"/>
      <c r="O19" s="8"/>
      <c r="P19" s="30" t="s">
        <v>220</v>
      </c>
      <c r="Q19" s="30" t="s">
        <v>220</v>
      </c>
      <c r="R19" s="8"/>
      <c r="S19" s="8"/>
      <c r="T19" s="30" t="s">
        <v>220</v>
      </c>
      <c r="U19" s="30" t="s">
        <v>220</v>
      </c>
      <c r="V19" s="8"/>
      <c r="W19" s="8"/>
      <c r="X19" s="30" t="s">
        <v>220</v>
      </c>
      <c r="Y19" s="30" t="s">
        <v>220</v>
      </c>
      <c r="Z19" s="8"/>
      <c r="AA19" s="8"/>
      <c r="AB19" s="13">
        <f t="shared" si="0"/>
        <v>77</v>
      </c>
      <c r="AC19" s="13">
        <f t="shared" si="1"/>
        <v>51</v>
      </c>
      <c r="AD19" s="8"/>
      <c r="AE19" s="8"/>
    </row>
    <row r="20" spans="1:31" ht="15" customHeight="1" x14ac:dyDescent="0.35">
      <c r="A20" s="196"/>
      <c r="B20" s="6">
        <v>12</v>
      </c>
      <c r="C20" s="287" t="s">
        <v>291</v>
      </c>
      <c r="D20" s="13">
        <v>12</v>
      </c>
      <c r="E20" s="13">
        <v>5</v>
      </c>
      <c r="F20" s="8"/>
      <c r="G20" s="8"/>
      <c r="H20" s="13">
        <v>12</v>
      </c>
      <c r="I20" s="13">
        <v>0</v>
      </c>
      <c r="J20" s="8"/>
      <c r="K20" s="8"/>
      <c r="L20" s="30" t="s">
        <v>220</v>
      </c>
      <c r="M20" s="30" t="s">
        <v>220</v>
      </c>
      <c r="N20" s="8"/>
      <c r="O20" s="8"/>
      <c r="P20" s="30" t="s">
        <v>220</v>
      </c>
      <c r="Q20" s="30" t="s">
        <v>220</v>
      </c>
      <c r="R20" s="8"/>
      <c r="S20" s="8"/>
      <c r="T20" s="30" t="s">
        <v>220</v>
      </c>
      <c r="U20" s="30" t="s">
        <v>220</v>
      </c>
      <c r="V20" s="8"/>
      <c r="W20" s="8"/>
      <c r="X20" s="30" t="s">
        <v>220</v>
      </c>
      <c r="Y20" s="30" t="s">
        <v>220</v>
      </c>
      <c r="Z20" s="8"/>
      <c r="AA20" s="8"/>
      <c r="AB20" s="13">
        <f t="shared" si="0"/>
        <v>12</v>
      </c>
      <c r="AC20" s="13">
        <f t="shared" si="1"/>
        <v>5</v>
      </c>
      <c r="AD20" s="8"/>
      <c r="AE20" s="8"/>
    </row>
    <row r="21" spans="1:31" ht="15" customHeight="1" x14ac:dyDescent="0.35">
      <c r="B21" s="6">
        <v>13</v>
      </c>
      <c r="C21" s="287" t="s">
        <v>292</v>
      </c>
      <c r="D21" s="13">
        <v>40</v>
      </c>
      <c r="E21" s="13">
        <v>0</v>
      </c>
      <c r="F21" s="8"/>
      <c r="G21" s="8"/>
      <c r="H21" s="13">
        <v>40</v>
      </c>
      <c r="I21" s="13">
        <v>0</v>
      </c>
      <c r="J21" s="8"/>
      <c r="K21" s="8"/>
      <c r="L21" s="30" t="s">
        <v>220</v>
      </c>
      <c r="M21" s="30" t="s">
        <v>220</v>
      </c>
      <c r="N21" s="8"/>
      <c r="O21" s="8"/>
      <c r="P21" s="30" t="s">
        <v>220</v>
      </c>
      <c r="Q21" s="30" t="s">
        <v>220</v>
      </c>
      <c r="R21" s="8"/>
      <c r="S21" s="8"/>
      <c r="T21" s="30" t="s">
        <v>220</v>
      </c>
      <c r="U21" s="30" t="s">
        <v>220</v>
      </c>
      <c r="V21" s="8"/>
      <c r="W21" s="8"/>
      <c r="X21" s="30" t="s">
        <v>220</v>
      </c>
      <c r="Y21" s="30" t="s">
        <v>220</v>
      </c>
      <c r="Z21" s="8"/>
      <c r="AA21" s="8"/>
      <c r="AB21" s="13">
        <f t="shared" si="0"/>
        <v>40</v>
      </c>
      <c r="AC21" s="13">
        <f t="shared" si="1"/>
        <v>0</v>
      </c>
      <c r="AD21" s="8"/>
      <c r="AE21" s="8"/>
    </row>
    <row r="22" spans="1:31" ht="15" customHeight="1" x14ac:dyDescent="0.35">
      <c r="B22" s="6">
        <v>14</v>
      </c>
      <c r="C22" s="287" t="s">
        <v>293</v>
      </c>
      <c r="D22" s="13">
        <v>19</v>
      </c>
      <c r="E22" s="13">
        <v>0</v>
      </c>
      <c r="F22" s="8"/>
      <c r="G22" s="8"/>
      <c r="H22" s="13">
        <v>19</v>
      </c>
      <c r="I22" s="13">
        <v>0</v>
      </c>
      <c r="J22" s="8"/>
      <c r="K22" s="8"/>
      <c r="L22" s="30" t="s">
        <v>220</v>
      </c>
      <c r="M22" s="30" t="s">
        <v>220</v>
      </c>
      <c r="N22" s="8"/>
      <c r="O22" s="8"/>
      <c r="P22" s="30" t="s">
        <v>220</v>
      </c>
      <c r="Q22" s="30" t="s">
        <v>220</v>
      </c>
      <c r="R22" s="8"/>
      <c r="S22" s="8"/>
      <c r="T22" s="30" t="s">
        <v>220</v>
      </c>
      <c r="U22" s="30" t="s">
        <v>220</v>
      </c>
      <c r="V22" s="8"/>
      <c r="W22" s="8"/>
      <c r="X22" s="30" t="s">
        <v>220</v>
      </c>
      <c r="Y22" s="30" t="s">
        <v>220</v>
      </c>
      <c r="Z22" s="8"/>
      <c r="AA22" s="8"/>
      <c r="AB22" s="13">
        <f t="shared" si="0"/>
        <v>19</v>
      </c>
      <c r="AC22" s="13">
        <f t="shared" si="1"/>
        <v>0</v>
      </c>
      <c r="AD22" s="8"/>
      <c r="AE22" s="8"/>
    </row>
    <row r="23" spans="1:31" ht="15" customHeight="1" x14ac:dyDescent="0.35">
      <c r="B23" s="6">
        <v>15</v>
      </c>
      <c r="C23" s="287" t="s">
        <v>294</v>
      </c>
      <c r="D23" s="13">
        <v>54</v>
      </c>
      <c r="E23" s="13">
        <v>0</v>
      </c>
      <c r="F23" s="8"/>
      <c r="G23" s="8"/>
      <c r="H23" s="13">
        <v>54</v>
      </c>
      <c r="I23" s="13">
        <v>0</v>
      </c>
      <c r="J23" s="8"/>
      <c r="K23" s="8"/>
      <c r="L23" s="30" t="s">
        <v>220</v>
      </c>
      <c r="M23" s="30" t="s">
        <v>220</v>
      </c>
      <c r="N23" s="8"/>
      <c r="O23" s="8"/>
      <c r="P23" s="30" t="s">
        <v>220</v>
      </c>
      <c r="Q23" s="30" t="s">
        <v>220</v>
      </c>
      <c r="R23" s="8"/>
      <c r="S23" s="8"/>
      <c r="T23" s="30" t="s">
        <v>220</v>
      </c>
      <c r="U23" s="30" t="s">
        <v>220</v>
      </c>
      <c r="V23" s="8"/>
      <c r="W23" s="8"/>
      <c r="X23" s="30" t="s">
        <v>220</v>
      </c>
      <c r="Y23" s="30" t="s">
        <v>220</v>
      </c>
      <c r="Z23" s="8"/>
      <c r="AA23" s="8"/>
      <c r="AB23" s="13">
        <f t="shared" si="0"/>
        <v>54</v>
      </c>
      <c r="AC23" s="13">
        <f t="shared" si="1"/>
        <v>0</v>
      </c>
      <c r="AD23" s="8"/>
      <c r="AE23" s="8"/>
    </row>
    <row r="24" spans="1:31" ht="15" customHeight="1" x14ac:dyDescent="0.35">
      <c r="B24" s="6">
        <v>16</v>
      </c>
      <c r="C24" s="287" t="s">
        <v>295</v>
      </c>
      <c r="D24" s="13">
        <v>38</v>
      </c>
      <c r="E24" s="13">
        <v>0</v>
      </c>
      <c r="F24" s="8"/>
      <c r="G24" s="8"/>
      <c r="H24" s="13">
        <v>38</v>
      </c>
      <c r="I24" s="13">
        <v>0</v>
      </c>
      <c r="J24" s="8"/>
      <c r="K24" s="8"/>
      <c r="L24" s="30" t="s">
        <v>220</v>
      </c>
      <c r="M24" s="30" t="s">
        <v>220</v>
      </c>
      <c r="N24" s="8"/>
      <c r="O24" s="8"/>
      <c r="P24" s="30" t="s">
        <v>220</v>
      </c>
      <c r="Q24" s="30" t="s">
        <v>220</v>
      </c>
      <c r="R24" s="8"/>
      <c r="S24" s="8"/>
      <c r="T24" s="30" t="s">
        <v>220</v>
      </c>
      <c r="U24" s="30" t="s">
        <v>220</v>
      </c>
      <c r="V24" s="8"/>
      <c r="W24" s="8"/>
      <c r="X24" s="30" t="s">
        <v>220</v>
      </c>
      <c r="Y24" s="30" t="s">
        <v>220</v>
      </c>
      <c r="Z24" s="8"/>
      <c r="AA24" s="8"/>
      <c r="AB24" s="13">
        <f t="shared" si="0"/>
        <v>38</v>
      </c>
      <c r="AC24" s="13">
        <f t="shared" si="1"/>
        <v>0</v>
      </c>
      <c r="AD24" s="8"/>
      <c r="AE24" s="8"/>
    </row>
    <row r="25" spans="1:31" ht="15" customHeight="1" x14ac:dyDescent="0.35">
      <c r="B25" s="6">
        <v>17</v>
      </c>
      <c r="C25" s="287" t="s">
        <v>296</v>
      </c>
      <c r="D25" s="13">
        <v>45</v>
      </c>
      <c r="E25" s="13">
        <v>0</v>
      </c>
      <c r="F25" s="8"/>
      <c r="G25" s="8"/>
      <c r="H25" s="13">
        <v>45</v>
      </c>
      <c r="I25" s="13">
        <v>0</v>
      </c>
      <c r="J25" s="8"/>
      <c r="K25" s="8"/>
      <c r="L25" s="30" t="s">
        <v>220</v>
      </c>
      <c r="M25" s="30" t="s">
        <v>220</v>
      </c>
      <c r="N25" s="8"/>
      <c r="O25" s="8"/>
      <c r="P25" s="30" t="s">
        <v>220</v>
      </c>
      <c r="Q25" s="30" t="s">
        <v>220</v>
      </c>
      <c r="R25" s="8"/>
      <c r="S25" s="8"/>
      <c r="T25" s="30" t="s">
        <v>220</v>
      </c>
      <c r="U25" s="30" t="s">
        <v>220</v>
      </c>
      <c r="V25" s="8"/>
      <c r="W25" s="8"/>
      <c r="X25" s="30" t="s">
        <v>220</v>
      </c>
      <c r="Y25" s="30" t="s">
        <v>220</v>
      </c>
      <c r="Z25" s="8"/>
      <c r="AA25" s="8"/>
      <c r="AB25" s="13">
        <f t="shared" si="0"/>
        <v>45</v>
      </c>
      <c r="AC25" s="13">
        <f t="shared" si="1"/>
        <v>0</v>
      </c>
      <c r="AD25" s="8"/>
      <c r="AE25" s="8"/>
    </row>
    <row r="26" spans="1:31" ht="15" customHeight="1" x14ac:dyDescent="0.35">
      <c r="B26" s="6">
        <v>18</v>
      </c>
      <c r="C26" s="287" t="s">
        <v>297</v>
      </c>
      <c r="D26" s="13">
        <v>2</v>
      </c>
      <c r="E26" s="13">
        <v>0</v>
      </c>
      <c r="F26" s="8"/>
      <c r="G26" s="8"/>
      <c r="H26" s="13">
        <v>2</v>
      </c>
      <c r="I26" s="13">
        <v>0</v>
      </c>
      <c r="J26" s="8"/>
      <c r="K26" s="8"/>
      <c r="L26" s="30" t="s">
        <v>220</v>
      </c>
      <c r="M26" s="30" t="s">
        <v>220</v>
      </c>
      <c r="N26" s="8"/>
      <c r="O26" s="8"/>
      <c r="P26" s="30" t="s">
        <v>220</v>
      </c>
      <c r="Q26" s="30" t="s">
        <v>220</v>
      </c>
      <c r="R26" s="8"/>
      <c r="S26" s="8"/>
      <c r="T26" s="30" t="s">
        <v>220</v>
      </c>
      <c r="U26" s="30" t="s">
        <v>220</v>
      </c>
      <c r="V26" s="8"/>
      <c r="W26" s="8"/>
      <c r="X26" s="30" t="s">
        <v>220</v>
      </c>
      <c r="Y26" s="30" t="s">
        <v>220</v>
      </c>
      <c r="Z26" s="8"/>
      <c r="AA26" s="8"/>
      <c r="AB26" s="13">
        <f t="shared" si="0"/>
        <v>2</v>
      </c>
      <c r="AC26" s="13">
        <f t="shared" si="1"/>
        <v>0</v>
      </c>
      <c r="AD26" s="8"/>
      <c r="AE26" s="8"/>
    </row>
    <row r="27" spans="1:31" ht="15" customHeight="1" x14ac:dyDescent="0.35">
      <c r="B27" s="6">
        <v>19</v>
      </c>
      <c r="C27" s="287" t="s">
        <v>298</v>
      </c>
      <c r="D27" s="13">
        <v>41</v>
      </c>
      <c r="E27" s="13">
        <v>0</v>
      </c>
      <c r="F27" s="8"/>
      <c r="G27" s="8"/>
      <c r="H27" s="13">
        <v>41</v>
      </c>
      <c r="I27" s="13">
        <v>0</v>
      </c>
      <c r="J27" s="8"/>
      <c r="K27" s="8"/>
      <c r="L27" s="30" t="s">
        <v>220</v>
      </c>
      <c r="M27" s="30" t="s">
        <v>220</v>
      </c>
      <c r="N27" s="8"/>
      <c r="O27" s="8"/>
      <c r="P27" s="30" t="s">
        <v>220</v>
      </c>
      <c r="Q27" s="30" t="s">
        <v>220</v>
      </c>
      <c r="R27" s="8"/>
      <c r="S27" s="8"/>
      <c r="T27" s="30" t="s">
        <v>220</v>
      </c>
      <c r="U27" s="30" t="s">
        <v>220</v>
      </c>
      <c r="V27" s="8"/>
      <c r="W27" s="8"/>
      <c r="X27" s="30" t="s">
        <v>220</v>
      </c>
      <c r="Y27" s="30" t="s">
        <v>220</v>
      </c>
      <c r="Z27" s="8"/>
      <c r="AA27" s="8"/>
      <c r="AB27" s="13">
        <f t="shared" si="0"/>
        <v>41</v>
      </c>
      <c r="AC27" s="13">
        <f t="shared" si="1"/>
        <v>0</v>
      </c>
      <c r="AD27" s="8"/>
      <c r="AE27" s="8"/>
    </row>
    <row r="28" spans="1:31" ht="15" customHeight="1" x14ac:dyDescent="0.35">
      <c r="B28" s="6">
        <v>20</v>
      </c>
      <c r="C28" s="287" t="s">
        <v>299</v>
      </c>
      <c r="D28" s="13">
        <v>22</v>
      </c>
      <c r="E28" s="13">
        <v>0</v>
      </c>
      <c r="F28" s="8"/>
      <c r="G28" s="8"/>
      <c r="H28" s="13">
        <v>22</v>
      </c>
      <c r="I28" s="13">
        <v>0</v>
      </c>
      <c r="J28" s="8"/>
      <c r="K28" s="8"/>
      <c r="L28" s="30" t="s">
        <v>220</v>
      </c>
      <c r="M28" s="30" t="s">
        <v>220</v>
      </c>
      <c r="N28" s="8"/>
      <c r="O28" s="8"/>
      <c r="P28" s="30" t="s">
        <v>220</v>
      </c>
      <c r="Q28" s="30" t="s">
        <v>220</v>
      </c>
      <c r="R28" s="8"/>
      <c r="S28" s="8"/>
      <c r="T28" s="30" t="s">
        <v>220</v>
      </c>
      <c r="U28" s="30" t="s">
        <v>220</v>
      </c>
      <c r="V28" s="8"/>
      <c r="W28" s="8"/>
      <c r="X28" s="30" t="s">
        <v>220</v>
      </c>
      <c r="Y28" s="30" t="s">
        <v>220</v>
      </c>
      <c r="Z28" s="8"/>
      <c r="AA28" s="8"/>
      <c r="AB28" s="13">
        <f t="shared" si="0"/>
        <v>22</v>
      </c>
      <c r="AC28" s="13">
        <f t="shared" si="1"/>
        <v>0</v>
      </c>
      <c r="AD28" s="8"/>
      <c r="AE28" s="8"/>
    </row>
    <row r="29" spans="1:31" ht="15" customHeight="1" x14ac:dyDescent="0.35">
      <c r="B29" s="6">
        <v>21</v>
      </c>
      <c r="C29" s="287" t="s">
        <v>300</v>
      </c>
      <c r="D29" s="13">
        <v>77</v>
      </c>
      <c r="E29" s="13">
        <v>0</v>
      </c>
      <c r="F29" s="8"/>
      <c r="G29" s="8"/>
      <c r="H29" s="13">
        <v>77</v>
      </c>
      <c r="I29" s="13">
        <v>0</v>
      </c>
      <c r="J29" s="8"/>
      <c r="K29" s="8"/>
      <c r="L29" s="30"/>
      <c r="M29" s="30"/>
      <c r="N29" s="8"/>
      <c r="O29" s="8"/>
      <c r="P29" s="30"/>
      <c r="Q29" s="30"/>
      <c r="R29" s="8"/>
      <c r="S29" s="8"/>
      <c r="T29" s="30"/>
      <c r="U29" s="30"/>
      <c r="V29" s="8"/>
      <c r="W29" s="8"/>
      <c r="X29" s="30"/>
      <c r="Y29" s="30"/>
      <c r="Z29" s="8"/>
      <c r="AA29" s="8"/>
      <c r="AB29" s="13">
        <f t="shared" si="0"/>
        <v>77</v>
      </c>
      <c r="AC29" s="13">
        <f t="shared" si="1"/>
        <v>0</v>
      </c>
      <c r="AD29" s="8"/>
      <c r="AE29" s="8"/>
    </row>
    <row r="30" spans="1:31" ht="15" customHeight="1" x14ac:dyDescent="0.35">
      <c r="B30" s="6">
        <v>22</v>
      </c>
      <c r="C30" s="287" t="s">
        <v>301</v>
      </c>
      <c r="D30" s="13">
        <v>150</v>
      </c>
      <c r="E30" s="13">
        <v>6</v>
      </c>
      <c r="F30" s="8"/>
      <c r="G30" s="8"/>
      <c r="H30" s="13">
        <v>150</v>
      </c>
      <c r="I30" s="13">
        <v>0</v>
      </c>
      <c r="J30" s="8"/>
      <c r="K30" s="8"/>
      <c r="L30" s="30" t="s">
        <v>220</v>
      </c>
      <c r="M30" s="30" t="s">
        <v>220</v>
      </c>
      <c r="N30" s="8"/>
      <c r="O30" s="8"/>
      <c r="P30" s="30" t="s">
        <v>220</v>
      </c>
      <c r="Q30" s="30" t="s">
        <v>220</v>
      </c>
      <c r="R30" s="8"/>
      <c r="S30" s="8"/>
      <c r="T30" s="30" t="s">
        <v>220</v>
      </c>
      <c r="U30" s="30" t="s">
        <v>220</v>
      </c>
      <c r="V30" s="8"/>
      <c r="W30" s="8"/>
      <c r="X30" s="30" t="s">
        <v>220</v>
      </c>
      <c r="Y30" s="30" t="s">
        <v>220</v>
      </c>
      <c r="Z30" s="8"/>
      <c r="AA30" s="8"/>
      <c r="AB30" s="13">
        <f t="shared" si="0"/>
        <v>150</v>
      </c>
      <c r="AC30" s="13">
        <f t="shared" si="1"/>
        <v>6</v>
      </c>
      <c r="AD30" s="8"/>
      <c r="AE30" s="8"/>
    </row>
    <row r="31" spans="1:31" ht="15" customHeight="1" x14ac:dyDescent="0.35">
      <c r="B31" s="6">
        <v>23</v>
      </c>
      <c r="C31" s="287" t="s">
        <v>302</v>
      </c>
      <c r="D31" s="13">
        <v>55</v>
      </c>
      <c r="E31" s="13">
        <v>0</v>
      </c>
      <c r="F31" s="8"/>
      <c r="G31" s="8"/>
      <c r="H31" s="13">
        <v>55</v>
      </c>
      <c r="I31" s="13">
        <v>0</v>
      </c>
      <c r="J31" s="8"/>
      <c r="K31" s="8"/>
      <c r="L31" s="30" t="s">
        <v>220</v>
      </c>
      <c r="M31" s="30" t="s">
        <v>220</v>
      </c>
      <c r="N31" s="8"/>
      <c r="O31" s="8"/>
      <c r="P31" s="30" t="s">
        <v>220</v>
      </c>
      <c r="Q31" s="30" t="s">
        <v>220</v>
      </c>
      <c r="R31" s="8"/>
      <c r="S31" s="8"/>
      <c r="T31" s="30" t="s">
        <v>220</v>
      </c>
      <c r="U31" s="30" t="s">
        <v>220</v>
      </c>
      <c r="V31" s="8"/>
      <c r="W31" s="8"/>
      <c r="X31" s="30" t="s">
        <v>220</v>
      </c>
      <c r="Y31" s="30" t="s">
        <v>220</v>
      </c>
      <c r="Z31" s="8"/>
      <c r="AA31" s="8"/>
      <c r="AB31" s="13">
        <f t="shared" si="0"/>
        <v>55</v>
      </c>
      <c r="AC31" s="13">
        <f t="shared" si="1"/>
        <v>0</v>
      </c>
      <c r="AD31" s="8"/>
      <c r="AE31" s="8"/>
    </row>
    <row r="32" spans="1:31" ht="15" customHeight="1" x14ac:dyDescent="0.35">
      <c r="B32" s="6">
        <v>24</v>
      </c>
      <c r="C32" s="287" t="s">
        <v>303</v>
      </c>
      <c r="D32" s="13">
        <v>5</v>
      </c>
      <c r="E32" s="13">
        <v>0</v>
      </c>
      <c r="F32" s="8"/>
      <c r="G32" s="8"/>
      <c r="H32" s="13">
        <v>5</v>
      </c>
      <c r="I32" s="13">
        <v>0</v>
      </c>
      <c r="J32" s="8"/>
      <c r="K32" s="8"/>
      <c r="L32" s="30" t="s">
        <v>220</v>
      </c>
      <c r="M32" s="30" t="s">
        <v>220</v>
      </c>
      <c r="N32" s="8"/>
      <c r="O32" s="8"/>
      <c r="P32" s="30" t="s">
        <v>220</v>
      </c>
      <c r="Q32" s="30" t="s">
        <v>220</v>
      </c>
      <c r="R32" s="8"/>
      <c r="S32" s="8"/>
      <c r="T32" s="30" t="s">
        <v>220</v>
      </c>
      <c r="U32" s="30" t="s">
        <v>220</v>
      </c>
      <c r="V32" s="8"/>
      <c r="W32" s="8"/>
      <c r="X32" s="30" t="s">
        <v>220</v>
      </c>
      <c r="Y32" s="30" t="s">
        <v>220</v>
      </c>
      <c r="Z32" s="8"/>
      <c r="AA32" s="8"/>
      <c r="AB32" s="13">
        <f t="shared" si="0"/>
        <v>5</v>
      </c>
      <c r="AC32" s="13">
        <f t="shared" si="1"/>
        <v>0</v>
      </c>
      <c r="AD32" s="8"/>
      <c r="AE32" s="8"/>
    </row>
    <row r="33" spans="2:31" ht="15" customHeight="1" x14ac:dyDescent="0.35">
      <c r="B33" s="6">
        <v>25</v>
      </c>
      <c r="C33" s="287" t="s">
        <v>304</v>
      </c>
      <c r="D33" s="13">
        <v>6</v>
      </c>
      <c r="E33" s="13">
        <v>0</v>
      </c>
      <c r="F33" s="8"/>
      <c r="G33" s="8"/>
      <c r="H33" s="13">
        <v>6</v>
      </c>
      <c r="I33" s="13">
        <v>0</v>
      </c>
      <c r="J33" s="8"/>
      <c r="K33" s="8"/>
      <c r="L33" s="30"/>
      <c r="M33" s="30"/>
      <c r="N33" s="8"/>
      <c r="O33" s="8"/>
      <c r="P33" s="30"/>
      <c r="Q33" s="30"/>
      <c r="R33" s="8"/>
      <c r="S33" s="8"/>
      <c r="T33" s="30"/>
      <c r="U33" s="30"/>
      <c r="V33" s="8"/>
      <c r="W33" s="8"/>
      <c r="X33" s="30"/>
      <c r="Y33" s="30"/>
      <c r="Z33" s="8"/>
      <c r="AA33" s="8"/>
      <c r="AB33" s="13">
        <f t="shared" si="0"/>
        <v>6</v>
      </c>
      <c r="AC33" s="13">
        <f t="shared" si="1"/>
        <v>0</v>
      </c>
      <c r="AD33" s="8"/>
      <c r="AE33" s="8"/>
    </row>
    <row r="34" spans="2:31" ht="15" customHeight="1" x14ac:dyDescent="0.35">
      <c r="B34" s="6">
        <v>26</v>
      </c>
      <c r="C34" s="287" t="s">
        <v>305</v>
      </c>
      <c r="D34" s="13">
        <v>79</v>
      </c>
      <c r="E34" s="13">
        <v>0</v>
      </c>
      <c r="F34" s="8"/>
      <c r="G34" s="8"/>
      <c r="H34" s="13">
        <v>79</v>
      </c>
      <c r="I34" s="13">
        <v>0</v>
      </c>
      <c r="J34" s="8"/>
      <c r="K34" s="8"/>
      <c r="L34" s="30" t="s">
        <v>220</v>
      </c>
      <c r="M34" s="30" t="s">
        <v>220</v>
      </c>
      <c r="N34" s="8"/>
      <c r="O34" s="8"/>
      <c r="P34" s="30" t="s">
        <v>220</v>
      </c>
      <c r="Q34" s="30" t="s">
        <v>220</v>
      </c>
      <c r="R34" s="8"/>
      <c r="S34" s="8"/>
      <c r="T34" s="30" t="s">
        <v>220</v>
      </c>
      <c r="U34" s="30" t="s">
        <v>220</v>
      </c>
      <c r="V34" s="8"/>
      <c r="W34" s="8"/>
      <c r="X34" s="30" t="s">
        <v>220</v>
      </c>
      <c r="Y34" s="30" t="s">
        <v>220</v>
      </c>
      <c r="Z34" s="8"/>
      <c r="AA34" s="8"/>
      <c r="AB34" s="13">
        <f t="shared" si="0"/>
        <v>79</v>
      </c>
      <c r="AC34" s="13">
        <f t="shared" si="1"/>
        <v>0</v>
      </c>
      <c r="AD34" s="8"/>
      <c r="AE34" s="8"/>
    </row>
    <row r="35" spans="2:31" ht="15" customHeight="1" x14ac:dyDescent="0.35">
      <c r="B35" s="6">
        <v>27</v>
      </c>
      <c r="C35" s="287" t="s">
        <v>306</v>
      </c>
      <c r="D35" s="13">
        <v>15</v>
      </c>
      <c r="E35" s="13">
        <v>0</v>
      </c>
      <c r="F35" s="8"/>
      <c r="G35" s="8"/>
      <c r="H35" s="13">
        <v>15</v>
      </c>
      <c r="I35" s="13">
        <v>0</v>
      </c>
      <c r="J35" s="8"/>
      <c r="K35" s="8"/>
      <c r="L35" s="30" t="s">
        <v>220</v>
      </c>
      <c r="M35" s="30" t="s">
        <v>220</v>
      </c>
      <c r="N35" s="8"/>
      <c r="O35" s="8"/>
      <c r="P35" s="30" t="s">
        <v>220</v>
      </c>
      <c r="Q35" s="30" t="s">
        <v>220</v>
      </c>
      <c r="R35" s="8"/>
      <c r="S35" s="8"/>
      <c r="T35" s="30" t="s">
        <v>220</v>
      </c>
      <c r="U35" s="30" t="s">
        <v>220</v>
      </c>
      <c r="V35" s="8"/>
      <c r="W35" s="8"/>
      <c r="X35" s="30" t="s">
        <v>220</v>
      </c>
      <c r="Y35" s="30" t="s">
        <v>220</v>
      </c>
      <c r="Z35" s="8"/>
      <c r="AA35" s="8"/>
      <c r="AB35" s="13">
        <f t="shared" si="0"/>
        <v>15</v>
      </c>
      <c r="AC35" s="13">
        <f t="shared" si="1"/>
        <v>0</v>
      </c>
      <c r="AD35" s="8"/>
      <c r="AE35" s="8"/>
    </row>
    <row r="36" spans="2:31" ht="15" customHeight="1" x14ac:dyDescent="0.35">
      <c r="B36" s="17">
        <v>28</v>
      </c>
      <c r="C36" s="287" t="s">
        <v>307</v>
      </c>
      <c r="D36" s="18">
        <v>15</v>
      </c>
      <c r="E36" s="18">
        <v>0</v>
      </c>
      <c r="F36" s="19"/>
      <c r="G36" s="19"/>
      <c r="H36" s="18">
        <v>15</v>
      </c>
      <c r="I36" s="18">
        <v>0</v>
      </c>
      <c r="J36" s="19"/>
      <c r="K36" s="19"/>
      <c r="L36" s="31" t="s">
        <v>220</v>
      </c>
      <c r="M36" s="31" t="s">
        <v>220</v>
      </c>
      <c r="N36" s="8"/>
      <c r="O36" s="8"/>
      <c r="P36" s="30" t="s">
        <v>220</v>
      </c>
      <c r="Q36" s="30" t="s">
        <v>220</v>
      </c>
      <c r="R36" s="8"/>
      <c r="S36" s="8"/>
      <c r="T36" s="30" t="s">
        <v>220</v>
      </c>
      <c r="U36" s="30" t="s">
        <v>220</v>
      </c>
      <c r="V36" s="8"/>
      <c r="W36" s="8"/>
      <c r="X36" s="30" t="s">
        <v>220</v>
      </c>
      <c r="Y36" s="30" t="s">
        <v>220</v>
      </c>
      <c r="Z36" s="8"/>
      <c r="AA36" s="8"/>
      <c r="AB36" s="13">
        <f t="shared" si="0"/>
        <v>15</v>
      </c>
      <c r="AC36" s="13">
        <f t="shared" si="1"/>
        <v>0</v>
      </c>
      <c r="AD36" s="8"/>
      <c r="AE36" s="8"/>
    </row>
    <row r="37" spans="2:31" x14ac:dyDescent="0.35">
      <c r="B37" s="472"/>
      <c r="C37" s="473"/>
      <c r="D37" s="473"/>
      <c r="E37" s="473"/>
      <c r="F37" s="473"/>
      <c r="G37" s="473"/>
      <c r="H37" s="473"/>
      <c r="I37" s="473"/>
      <c r="J37" s="473"/>
      <c r="K37" s="473"/>
      <c r="L37" s="473"/>
      <c r="M37" s="474"/>
      <c r="N37" s="16"/>
      <c r="O37" s="16"/>
      <c r="P37" s="16"/>
      <c r="Q37" s="16"/>
      <c r="R37" s="16"/>
      <c r="S37" s="16"/>
      <c r="T37" s="16"/>
      <c r="U37" s="16"/>
      <c r="V37" s="16"/>
      <c r="W37" s="16"/>
      <c r="X37" s="16"/>
      <c r="Y37" s="16"/>
      <c r="Z37" s="16"/>
      <c r="AA37" s="16"/>
      <c r="AB37" s="16"/>
      <c r="AC37" s="16"/>
      <c r="AD37" s="16"/>
      <c r="AE37" s="16"/>
    </row>
    <row r="38" spans="2:31" x14ac:dyDescent="0.35">
      <c r="B38" s="348" t="s">
        <v>518</v>
      </c>
      <c r="C38" s="349"/>
      <c r="D38" s="349"/>
      <c r="E38" s="349"/>
      <c r="F38" s="349"/>
      <c r="G38" s="349"/>
      <c r="H38" s="349"/>
      <c r="I38" s="349"/>
      <c r="J38" s="349"/>
      <c r="K38" s="349"/>
      <c r="L38" s="349"/>
      <c r="M38" s="350"/>
      <c r="N38" s="16"/>
      <c r="O38" s="16"/>
      <c r="P38" s="16"/>
      <c r="Q38" s="16"/>
      <c r="R38" s="16"/>
      <c r="S38" s="16"/>
      <c r="T38" s="16"/>
      <c r="U38" s="16"/>
      <c r="V38" s="16"/>
      <c r="W38" s="16"/>
      <c r="X38" s="16"/>
      <c r="Y38" s="16"/>
      <c r="Z38" s="16"/>
      <c r="AA38" s="16"/>
      <c r="AB38" s="16"/>
      <c r="AC38" s="16"/>
      <c r="AD38" s="16"/>
      <c r="AE38" s="16"/>
    </row>
    <row r="39" spans="2:31" ht="56" customHeight="1" x14ac:dyDescent="0.35">
      <c r="B39" s="475" t="s">
        <v>308</v>
      </c>
      <c r="C39" s="476"/>
      <c r="D39" s="476"/>
      <c r="E39" s="476"/>
      <c r="F39" s="476"/>
      <c r="G39" s="476"/>
      <c r="H39" s="476"/>
      <c r="I39" s="476"/>
      <c r="J39" s="476"/>
      <c r="K39" s="476"/>
      <c r="L39" s="476"/>
      <c r="M39" s="477"/>
      <c r="N39" s="16"/>
      <c r="O39" s="16"/>
      <c r="P39" s="16"/>
      <c r="Q39" s="16"/>
      <c r="R39" s="16"/>
      <c r="S39" s="16"/>
      <c r="T39" s="16"/>
      <c r="U39" s="16"/>
      <c r="V39" s="16"/>
      <c r="W39" s="16"/>
      <c r="X39" s="16"/>
      <c r="Y39" s="16"/>
      <c r="Z39" s="16"/>
      <c r="AA39" s="16"/>
      <c r="AB39" s="16"/>
      <c r="AC39" s="16"/>
      <c r="AD39" s="16"/>
      <c r="AE39" s="16"/>
    </row>
    <row r="40" spans="2:31" ht="15" customHeight="1" x14ac:dyDescent="0.35">
      <c r="B40" s="462" t="s">
        <v>309</v>
      </c>
      <c r="C40" s="463"/>
      <c r="D40" s="463"/>
      <c r="E40" s="463"/>
      <c r="F40" s="463"/>
      <c r="G40" s="463"/>
      <c r="H40" s="463"/>
      <c r="I40" s="463"/>
      <c r="J40" s="463"/>
      <c r="K40" s="463"/>
      <c r="L40" s="463"/>
      <c r="M40" s="464"/>
      <c r="N40" s="20"/>
      <c r="O40" s="20"/>
      <c r="P40" s="20"/>
      <c r="Q40" s="20"/>
      <c r="R40" s="20"/>
      <c r="S40" s="20"/>
      <c r="T40" s="20"/>
      <c r="U40" s="20"/>
      <c r="V40" s="20"/>
      <c r="W40" s="20"/>
      <c r="X40" s="20"/>
      <c r="Y40" s="20"/>
      <c r="Z40" s="20"/>
      <c r="AA40" s="20"/>
      <c r="AB40" s="20"/>
      <c r="AC40" s="20"/>
      <c r="AD40" s="20"/>
      <c r="AE40" s="20"/>
    </row>
    <row r="41" spans="2:31" x14ac:dyDescent="0.35">
      <c r="B41" s="65"/>
      <c r="C41" s="65"/>
      <c r="D41" s="65"/>
      <c r="E41" s="65"/>
      <c r="F41" s="65"/>
      <c r="G41" s="65"/>
      <c r="H41" s="65"/>
      <c r="I41" s="68"/>
      <c r="J41" s="68"/>
      <c r="K41" s="68"/>
      <c r="L41" s="68"/>
      <c r="M41" s="65"/>
    </row>
    <row r="42" spans="2:31" x14ac:dyDescent="0.35"/>
  </sheetData>
  <sheetProtection algorithmName="SHA-512" hashValue="eGo44ScDgdj8PaZsvhIYGLMjXBJyOgOLjOauFCzMoW1v/SVFR/DZrcBIPpHmgBsREzWujNaJhc/naLQQO8alMQ==" saltValue="fJUQnykKNHAEhpjjMJrfpw==" spinCount="100000" sheet="1" objects="1" scenarios="1"/>
  <mergeCells count="40">
    <mergeCell ref="C4:C8"/>
    <mergeCell ref="B37:M37"/>
    <mergeCell ref="B40:M40"/>
    <mergeCell ref="T7:U7"/>
    <mergeCell ref="V7:W7"/>
    <mergeCell ref="D7:E7"/>
    <mergeCell ref="F7:G7"/>
    <mergeCell ref="H7:I7"/>
    <mergeCell ref="J7:K7"/>
    <mergeCell ref="L7:M7"/>
    <mergeCell ref="N7:O7"/>
    <mergeCell ref="V6:W6"/>
    <mergeCell ref="P7:Q7"/>
    <mergeCell ref="R7:S7"/>
    <mergeCell ref="B4:B8"/>
    <mergeCell ref="B39:M39"/>
    <mergeCell ref="X7:Y7"/>
    <mergeCell ref="Z7:AA7"/>
    <mergeCell ref="AB7:AC7"/>
    <mergeCell ref="AD7:AE7"/>
    <mergeCell ref="X6:Y6"/>
    <mergeCell ref="Z6:AA6"/>
    <mergeCell ref="AB6:AC6"/>
    <mergeCell ref="AD6:AE6"/>
    <mergeCell ref="X5:AA5"/>
    <mergeCell ref="AB5:AE5"/>
    <mergeCell ref="D6:E6"/>
    <mergeCell ref="F6:G6"/>
    <mergeCell ref="H6:I6"/>
    <mergeCell ref="J6:K6"/>
    <mergeCell ref="L6:M6"/>
    <mergeCell ref="N6:O6"/>
    <mergeCell ref="P6:Q6"/>
    <mergeCell ref="R6:S6"/>
    <mergeCell ref="D5:G5"/>
    <mergeCell ref="H5:K5"/>
    <mergeCell ref="L5:O5"/>
    <mergeCell ref="P5:S5"/>
    <mergeCell ref="T5:W5"/>
    <mergeCell ref="T6:U6"/>
  </mergeCells>
  <conditionalFormatting sqref="C9:E27 D28:E28 X9:Y36 T9:U36 P9:Q36 L9:M36 C29:E36 H9:I36">
    <cfRule type="expression" dxfId="0" priority="2" stopIfTrue="1">
      <formula>INDIRECT("T2_Sector_information_Adj!"&amp;ADDRESS(ROW(),COLUMN()))&lt;&gt;""</formula>
    </cfRule>
  </conditionalFormatting>
  <pageMargins left="0.7" right="0.7" top="0.75" bottom="0.75" header="0.3" footer="0.3"/>
  <pageSetup paperSize="8" scale="45"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Contents</vt:lpstr>
      <vt:lpstr>EUT-Overview</vt:lpstr>
      <vt:lpstr>Description</vt:lpstr>
      <vt:lpstr>Reconciliation</vt:lpstr>
      <vt:lpstr>G - 0</vt:lpstr>
      <vt:lpstr>G - 1.1</vt:lpstr>
      <vt:lpstr>G - 1.2</vt:lpstr>
      <vt:lpstr>G - 2.1</vt:lpstr>
      <vt:lpstr>G - 2.2</vt:lpstr>
      <vt:lpstr>G - 3.1</vt:lpstr>
      <vt:lpstr>G - 3.2</vt:lpstr>
      <vt:lpstr>G - 4.1</vt:lpstr>
      <vt:lpstr>G - 4.2</vt:lpstr>
      <vt:lpstr>G - 5.1</vt:lpstr>
      <vt:lpstr>G - 5.2</vt:lpstr>
      <vt:lpstr>G - 5.3</vt:lpstr>
      <vt:lpstr>G - 5.4</vt:lpstr>
      <vt:lpstr>N - 0</vt:lpstr>
      <vt:lpstr>N - 1</vt:lpstr>
      <vt:lpstr>N - 2.1</vt:lpstr>
      <vt:lpstr>N - 2.2</vt:lpstr>
      <vt:lpstr>N - 3.1</vt:lpstr>
      <vt:lpstr>N - 3.2</vt:lpstr>
      <vt:lpstr>N - 4.1</vt:lpstr>
      <vt:lpstr>N - 4.2</vt:lpstr>
      <vt:lpstr>N - 5.1</vt:lpstr>
      <vt:lpstr>N - 5.2</vt:lpstr>
      <vt:lpstr>Business Strategy</vt:lpstr>
      <vt:lpstr>Disclaimers</vt:lpstr>
      <vt:lpstr>'Business Strategy'!Print_Area</vt:lpstr>
      <vt:lpstr>Contents!Print_Area</vt:lpstr>
      <vt:lpstr>Description!Print_Area</vt:lpstr>
      <vt:lpstr>Disclaimers!Print_Area</vt:lpstr>
      <vt:lpstr>'EUT-Overview'!Print_Area</vt:lpstr>
      <vt:lpstr>'G - 0'!Print_Area</vt:lpstr>
      <vt:lpstr>'G - 1.1'!Print_Area</vt:lpstr>
      <vt:lpstr>'G - 1.2'!Print_Area</vt:lpstr>
      <vt:lpstr>'G - 2.1'!Print_Area</vt:lpstr>
      <vt:lpstr>'G - 2.2'!Print_Area</vt:lpstr>
      <vt:lpstr>'G - 3.1'!Print_Area</vt:lpstr>
      <vt:lpstr>'G - 3.2'!Print_Area</vt:lpstr>
      <vt:lpstr>'G - 4.1'!Print_Area</vt:lpstr>
      <vt:lpstr>'G - 4.2'!Print_Area</vt:lpstr>
      <vt:lpstr>'G - 5.1'!Print_Area</vt:lpstr>
      <vt:lpstr>'G - 5.2'!Print_Area</vt:lpstr>
      <vt:lpstr>'G - 5.3'!Print_Area</vt:lpstr>
      <vt:lpstr>'G - 5.4'!Print_Area</vt:lpstr>
      <vt:lpstr>'N - 0'!Print_Area</vt:lpstr>
      <vt:lpstr>'N - 1'!Print_Area</vt:lpstr>
      <vt:lpstr>'N - 2.1'!Print_Area</vt:lpstr>
      <vt:lpstr>'N - 2.2'!Print_Area</vt:lpstr>
      <vt:lpstr>'N - 3.1'!Print_Area</vt:lpstr>
      <vt:lpstr>'N - 3.2'!Print_Area</vt:lpstr>
      <vt:lpstr>'N - 4.1'!Print_Area</vt:lpstr>
      <vt:lpstr>'N - 4.2'!Print_Area</vt:lpstr>
      <vt:lpstr>'N - 5.1'!Print_Area</vt:lpstr>
      <vt:lpstr>Reconciliation!Print_Area</vt:lpstr>
    </vt:vector>
  </TitlesOfParts>
  <Manager/>
  <Company>Barclays Bank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Agarwal, Rahul : Finance</dc:creator>
  <cp:keywords/>
  <dc:description/>
  <cp:lastModifiedBy>Aggarwal, Ashish: Finance (NOI)</cp:lastModifiedBy>
  <cp:revision/>
  <cp:lastPrinted>2024-03-14T17:58:52Z</cp:lastPrinted>
  <dcterms:created xsi:type="dcterms:W3CDTF">2024-03-04T06:21:48Z</dcterms:created>
  <dcterms:modified xsi:type="dcterms:W3CDTF">2024-03-15T09:22:39Z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004f687-07a0-4c99-84d8-8587e54227ab_Enabled">
    <vt:lpwstr>true</vt:lpwstr>
  </property>
  <property fmtid="{D5CDD505-2E9C-101B-9397-08002B2CF9AE}" pid="5" name="MSIP_Label_0004f687-07a0-4c99-84d8-8587e54227ab_SetDate">
    <vt:lpwstr>2024-03-04T06:33:42Z</vt:lpwstr>
  </property>
  <property fmtid="{D5CDD505-2E9C-101B-9397-08002B2CF9AE}" pid="6" name="MSIP_Label_0004f687-07a0-4c99-84d8-8587e54227ab_Method">
    <vt:lpwstr>Privileged</vt:lpwstr>
  </property>
  <property fmtid="{D5CDD505-2E9C-101B-9397-08002B2CF9AE}" pid="7" name="MSIP_Label_0004f687-07a0-4c99-84d8-8587e54227ab_Name">
    <vt:lpwstr>Restricted - Internal</vt:lpwstr>
  </property>
  <property fmtid="{D5CDD505-2E9C-101B-9397-08002B2CF9AE}" pid="8" name="MSIP_Label_0004f687-07a0-4c99-84d8-8587e54227ab_SiteId">
    <vt:lpwstr>c4b62f1d-01e0-4107-a0cc-5ac886858b23</vt:lpwstr>
  </property>
  <property fmtid="{D5CDD505-2E9C-101B-9397-08002B2CF9AE}" pid="9" name="MSIP_Label_0004f687-07a0-4c99-84d8-8587e54227ab_ActionId">
    <vt:lpwstr>a973722f-8a17-4bcb-8907-831741cc7354</vt:lpwstr>
  </property>
  <property fmtid="{D5CDD505-2E9C-101B-9397-08002B2CF9AE}" pid="10" name="MSIP_Label_0004f687-07a0-4c99-84d8-8587e54227ab_ContentBits">
    <vt:lpwstr>2</vt:lpwstr>
  </property>
</Properties>
</file>